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ine\OneDrive\Escritorio\"/>
    </mc:Choice>
  </mc:AlternateContent>
  <bookViews>
    <workbookView xWindow="0" yWindow="0" windowWidth="23040" windowHeight="9072" activeTab="2"/>
  </bookViews>
  <sheets>
    <sheet name="Conjunto de datos" sheetId="2" r:id="rId1"/>
    <sheet name="Metadatos" sheetId="3" r:id="rId2"/>
    <sheet name="Diccionario 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F45" i="2" l="1"/>
  <c r="F47" i="2" l="1"/>
  <c r="F54" i="2"/>
  <c r="H54" i="2" s="1"/>
  <c r="N54" i="2" l="1"/>
  <c r="K54" i="2"/>
  <c r="L54" i="2" s="1"/>
  <c r="F23" i="2"/>
  <c r="K23" i="2" s="1"/>
  <c r="L23" i="2" s="1"/>
  <c r="H23" i="2" l="1"/>
  <c r="N23" i="2" s="1"/>
  <c r="N20" i="2" l="1"/>
  <c r="F28" i="2" l="1"/>
  <c r="H28" i="2" s="1"/>
  <c r="N28" i="2" s="1"/>
  <c r="F3" i="2"/>
  <c r="H3" i="2" s="1"/>
  <c r="F25" i="2"/>
  <c r="H25" i="2" s="1"/>
  <c r="N25" i="2" s="1"/>
  <c r="F14" i="2"/>
  <c r="K14" i="2" s="1"/>
  <c r="L14" i="2" s="1"/>
  <c r="F32" i="2"/>
  <c r="K32" i="2" s="1"/>
  <c r="L32" i="2" s="1"/>
  <c r="F8" i="2"/>
  <c r="K8" i="2" s="1"/>
  <c r="L8" i="2" s="1"/>
  <c r="F9" i="2"/>
  <c r="H9" i="2" s="1"/>
  <c r="N9" i="2" s="1"/>
  <c r="F10" i="2"/>
  <c r="K10" i="2" s="1"/>
  <c r="L10" i="2" s="1"/>
  <c r="F11" i="2"/>
  <c r="H11" i="2" s="1"/>
  <c r="N11" i="2" s="1"/>
  <c r="F4" i="2"/>
  <c r="H4" i="2" s="1"/>
  <c r="N4" i="2" s="1"/>
  <c r="F5" i="2"/>
  <c r="H5" i="2" s="1"/>
  <c r="F30" i="2"/>
  <c r="K30" i="2" s="1"/>
  <c r="L30" i="2" s="1"/>
  <c r="F24" i="2"/>
  <c r="H24" i="2" s="1"/>
  <c r="N24" i="2" s="1"/>
  <c r="F53" i="2"/>
  <c r="H53" i="2" s="1"/>
  <c r="F52" i="2"/>
  <c r="H52" i="2" s="1"/>
  <c r="K52" i="2" s="1"/>
  <c r="L52" i="2" s="1"/>
  <c r="F51" i="2"/>
  <c r="H51" i="2" s="1"/>
  <c r="F46" i="2"/>
  <c r="H46" i="2" s="1"/>
  <c r="N46" i="2" s="1"/>
  <c r="F41" i="2"/>
  <c r="K41" i="2" s="1"/>
  <c r="L41" i="2" s="1"/>
  <c r="F40" i="2"/>
  <c r="K40" i="2" s="1"/>
  <c r="L40" i="2" s="1"/>
  <c r="F39" i="2"/>
  <c r="K39" i="2" s="1"/>
  <c r="L39" i="2" s="1"/>
  <c r="F36" i="2"/>
  <c r="H36" i="2" s="1"/>
  <c r="F37" i="2"/>
  <c r="K37" i="2" s="1"/>
  <c r="L37" i="2" s="1"/>
  <c r="F34" i="2"/>
  <c r="H34" i="2" s="1"/>
  <c r="N34" i="2" s="1"/>
  <c r="F35" i="2"/>
  <c r="H35" i="2" s="1"/>
  <c r="N35" i="2" s="1"/>
  <c r="F33" i="2"/>
  <c r="H33" i="2" s="1"/>
  <c r="N33" i="2" s="1"/>
  <c r="F27" i="2"/>
  <c r="K27" i="2" s="1"/>
  <c r="L27" i="2" s="1"/>
  <c r="F29" i="2"/>
  <c r="K29" i="2" s="1"/>
  <c r="L29" i="2" s="1"/>
  <c r="F13" i="2"/>
  <c r="H13" i="2" s="1"/>
  <c r="F12" i="2"/>
  <c r="H12" i="2" s="1"/>
  <c r="F7" i="2"/>
  <c r="K7" i="2" s="1"/>
  <c r="L7" i="2" s="1"/>
  <c r="F2" i="2"/>
  <c r="H2" i="2" s="1"/>
  <c r="F44" i="2"/>
  <c r="K44" i="2" s="1"/>
  <c r="L44" i="2" s="1"/>
  <c r="H47" i="2"/>
  <c r="K47" i="2" s="1"/>
  <c r="L47" i="2" s="1"/>
  <c r="F42" i="2"/>
  <c r="H42" i="2" s="1"/>
  <c r="N42" i="2" s="1"/>
  <c r="N41" i="2"/>
  <c r="F22" i="2"/>
  <c r="F43" i="2"/>
  <c r="K43" i="2" s="1"/>
  <c r="L43" i="2" s="1"/>
  <c r="F50" i="2"/>
  <c r="H50" i="2" s="1"/>
  <c r="F38" i="2"/>
  <c r="K38" i="2" s="1"/>
  <c r="L38" i="2" s="1"/>
  <c r="F20" i="2"/>
  <c r="K20" i="2" s="1"/>
  <c r="L20" i="2" s="1"/>
  <c r="F21" i="2"/>
  <c r="K21" i="2" s="1"/>
  <c r="L21" i="2" s="1"/>
  <c r="F31" i="2"/>
  <c r="K31" i="2" s="1"/>
  <c r="L31" i="2" s="1"/>
  <c r="F19" i="2"/>
  <c r="K19" i="2" s="1"/>
  <c r="L19" i="2" s="1"/>
  <c r="F16" i="2"/>
  <c r="K16" i="2" s="1"/>
  <c r="L16" i="2" s="1"/>
  <c r="H45" i="2"/>
  <c r="K45" i="2" s="1"/>
  <c r="F48" i="2"/>
  <c r="H48" i="2" s="1"/>
  <c r="N48" i="2" s="1"/>
  <c r="F49" i="2"/>
  <c r="H49" i="2" s="1"/>
  <c r="F26" i="2"/>
  <c r="H26" i="2" s="1"/>
  <c r="N26" i="2" s="1"/>
  <c r="F18" i="2"/>
  <c r="K18" i="2" s="1"/>
  <c r="L18" i="2" s="1"/>
  <c r="F17" i="2"/>
  <c r="K17" i="2" s="1"/>
  <c r="L17" i="2" s="1"/>
  <c r="F15" i="2"/>
  <c r="K15" i="2" s="1"/>
  <c r="L15" i="2" s="1"/>
  <c r="F6" i="2"/>
  <c r="H6" i="2" s="1"/>
  <c r="H8" i="2"/>
  <c r="N8" i="2" s="1"/>
  <c r="H32" i="2" l="1"/>
  <c r="N32" i="2" s="1"/>
  <c r="H38" i="2"/>
  <c r="N38" i="2" s="1"/>
  <c r="H7" i="2"/>
  <c r="N7" i="2" s="1"/>
  <c r="H27" i="2"/>
  <c r="N27" i="2" s="1"/>
  <c r="K26" i="2"/>
  <c r="L26" i="2" s="1"/>
  <c r="K9" i="2"/>
  <c r="L9" i="2" s="1"/>
  <c r="H29" i="2"/>
  <c r="N29" i="2" s="1"/>
  <c r="K35" i="2"/>
  <c r="L35" i="2" s="1"/>
  <c r="H19" i="2"/>
  <c r="N19" i="2" s="1"/>
  <c r="H43" i="2"/>
  <c r="N43" i="2" s="1"/>
  <c r="H30" i="2"/>
  <c r="N30" i="2" s="1"/>
  <c r="K34" i="2"/>
  <c r="L34" i="2" s="1"/>
  <c r="H21" i="2"/>
  <c r="N21" i="2" s="1"/>
  <c r="N51" i="2"/>
  <c r="K51" i="2"/>
  <c r="L51" i="2" s="1"/>
  <c r="K4" i="2"/>
  <c r="L4" i="2" s="1"/>
  <c r="H16" i="2"/>
  <c r="N16" i="2" s="1"/>
  <c r="H44" i="2"/>
  <c r="N44" i="2" s="1"/>
  <c r="K42" i="2"/>
  <c r="L42" i="2" s="1"/>
  <c r="K46" i="2"/>
  <c r="L46" i="2" s="1"/>
  <c r="H18" i="2"/>
  <c r="N18" i="2" s="1"/>
  <c r="K49" i="2"/>
  <c r="L49" i="2" s="1"/>
  <c r="N49" i="2"/>
  <c r="K53" i="2"/>
  <c r="L53" i="2" s="1"/>
  <c r="N53" i="2"/>
  <c r="N50" i="2"/>
  <c r="K50" i="2"/>
  <c r="L50" i="2" s="1"/>
  <c r="K3" i="2"/>
  <c r="L3" i="2" s="1"/>
  <c r="N3" i="2"/>
  <c r="N45" i="2"/>
  <c r="L45" i="2"/>
  <c r="N5" i="2"/>
  <c r="K5" i="2"/>
  <c r="L5" i="2" s="1"/>
  <c r="K48" i="2"/>
  <c r="L48" i="2" s="1"/>
  <c r="K13" i="2"/>
  <c r="L13" i="2" s="1"/>
  <c r="K11" i="2"/>
  <c r="L11" i="2" s="1"/>
  <c r="N52" i="2"/>
  <c r="H39" i="2"/>
  <c r="N39" i="2" s="1"/>
  <c r="K33" i="2"/>
  <c r="L33" i="2" s="1"/>
  <c r="H15" i="2"/>
  <c r="N15" i="2" s="1"/>
  <c r="H40" i="2"/>
  <c r="N40" i="2" s="1"/>
  <c r="H37" i="2"/>
  <c r="N37" i="2" s="1"/>
  <c r="H17" i="2"/>
  <c r="N17" i="2" s="1"/>
  <c r="K36" i="2"/>
  <c r="L36" i="2" s="1"/>
  <c r="N47" i="2"/>
  <c r="K28" i="2"/>
  <c r="L28" i="2" s="1"/>
  <c r="H14" i="2"/>
  <c r="N14" i="2" s="1"/>
  <c r="K12" i="2"/>
  <c r="L12" i="2" s="1"/>
  <c r="K2" i="2"/>
  <c r="L2" i="2" s="1"/>
  <c r="N2" i="2"/>
  <c r="K22" i="2"/>
  <c r="L22" i="2" s="1"/>
  <c r="K25" i="2"/>
  <c r="L25" i="2" s="1"/>
  <c r="K24" i="2"/>
  <c r="L24" i="2" s="1"/>
  <c r="H31" i="2"/>
  <c r="N31" i="2" s="1"/>
  <c r="H22" i="2"/>
  <c r="N22" i="2" s="1"/>
  <c r="H10" i="2"/>
  <c r="N10" i="2" s="1"/>
  <c r="K6" i="2"/>
  <c r="L6" i="2" s="1"/>
</calcChain>
</file>

<file path=xl/sharedStrings.xml><?xml version="1.0" encoding="utf-8"?>
<sst xmlns="http://schemas.openxmlformats.org/spreadsheetml/2006/main" count="166" uniqueCount="122">
  <si>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</si>
  <si>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</si>
  <si>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</si>
  <si>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</si>
  <si>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</si>
  <si>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</si>
  <si>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</si>
  <si>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</si>
  <si>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</si>
  <si>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</si>
  <si>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</si>
  <si>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</si>
  <si>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</si>
  <si>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</si>
  <si>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</si>
  <si>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</si>
  <si>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</si>
  <si>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</si>
  <si>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</si>
  <si>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</si>
  <si>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</si>
  <si>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</si>
  <si>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</si>
  <si>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</si>
  <si>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</si>
  <si>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</si>
  <si>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</si>
  <si>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</si>
  <si>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</si>
  <si>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</si>
  <si>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</si>
  <si>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</si>
  <si>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</si>
  <si>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</si>
  <si>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</si>
  <si>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</si>
  <si>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</si>
  <si>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</si>
  <si>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</si>
  <si>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</si>
  <si>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</si>
  <si>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Aportes A Juntas Parroquiales Rurales 30%</t>
  </si>
  <si>
    <t>TRANSFERENCIAS O DONACIONES CORRIENTES</t>
  </si>
  <si>
    <t>Aportes y Participaciones del Sector Público</t>
  </si>
  <si>
    <t>De Exportación de Hidrocarburos y Derivados</t>
  </si>
  <si>
    <t xml:space="preserve">Aportes y Participaciones de Capital e Inversión a los Gobiernos Autónomos Descentralizados y Regímenes
Especiales
</t>
  </si>
  <si>
    <t xml:space="preserve">Aporte a Juntas Parroquiales Rurales
</t>
  </si>
  <si>
    <t>Saldos en Caja y Bancos</t>
  </si>
  <si>
    <t xml:space="preserve"> De Fondos Gobierno Central</t>
  </si>
  <si>
    <t>Remuneraciones Básicas</t>
  </si>
  <si>
    <t>Remuneraciones Complementarias</t>
  </si>
  <si>
    <t>Decimo Cuarto Sueldo</t>
  </si>
  <si>
    <t xml:space="preserve">Aportes Patronales a la Seguridad Social
</t>
  </si>
  <si>
    <t>Aporte Patronal</t>
  </si>
  <si>
    <t>Fondo de Reserva</t>
  </si>
  <si>
    <t>BIENES Y SERVICIOS DE CONSUMO</t>
  </si>
  <si>
    <t>Agua Potable</t>
  </si>
  <si>
    <t xml:space="preserve">Traslados, Instalaciones, Viáticos y Subsistencias
</t>
  </si>
  <si>
    <t>Viaticos Y Subsistencias En El Interior</t>
  </si>
  <si>
    <t>Contratación de Estudios, Investigaciones y Servicios Técnicos Especializados.</t>
  </si>
  <si>
    <t>Egresos en Informática</t>
  </si>
  <si>
    <t>Materiales De Oficina</t>
  </si>
  <si>
    <t>Materiales De Aseo</t>
  </si>
  <si>
    <t>Intereses y Otros Cargos de la Deuda Pública Interna</t>
  </si>
  <si>
    <t xml:space="preserve">Sector Público Financiero
</t>
  </si>
  <si>
    <t>Seguros, Costos Financieros y Otros Egresos</t>
  </si>
  <si>
    <t>Seguros</t>
  </si>
  <si>
    <t xml:space="preserve">Comisiones Bancarias
</t>
  </si>
  <si>
    <t>Decimo Tercer Sueldo</t>
  </si>
  <si>
    <t>Aportes Patronales a la Seguridad Social</t>
  </si>
  <si>
    <t>Fondo De Reserva</t>
  </si>
  <si>
    <t>Servicios Generales</t>
  </si>
  <si>
    <t>Transporte de Personal</t>
  </si>
  <si>
    <t>Espectáculos Culturales Y Sociales</t>
  </si>
  <si>
    <t>Edificios, Locales Y Residencias</t>
  </si>
  <si>
    <t xml:space="preserve">Instalación, Mantenimiento y Reparación </t>
  </si>
  <si>
    <t>Instalación, Mantenimiento y Reparación</t>
  </si>
  <si>
    <t>Maquinarias Y Equipos</t>
  </si>
  <si>
    <t>Arrendamiento de Bienes</t>
  </si>
  <si>
    <t>Maquinarias y Equipos</t>
  </si>
  <si>
    <t>Honorario Por Contratos Civiles</t>
  </si>
  <si>
    <t>Desarrollo de Sistemas Informáticos</t>
  </si>
  <si>
    <t>Mantenimiento y Reparación de Equipos 
y Sistemas Informáticos</t>
  </si>
  <si>
    <t>Alimentos Y Bebidas</t>
  </si>
  <si>
    <t>Bienes de Uso y Consumo de Inversión</t>
  </si>
  <si>
    <t>Combustibles Y Lubricantes</t>
  </si>
  <si>
    <t>Materiales De Construcción, Eléctricos, 
Plomería Y Carpintería</t>
  </si>
  <si>
    <t>Repuestos Y Accesorio</t>
  </si>
  <si>
    <t>Suministros Para Actividades 
Agropecuarias, Pesca Y Caza</t>
  </si>
  <si>
    <t>Bienes Muebles no Depreciables</t>
  </si>
  <si>
    <t>Obras de Infraestructura</t>
  </si>
  <si>
    <t>Otras Obras de Infraestructura</t>
  </si>
  <si>
    <t>Transferencias o Donaciones para Inversión al Sector Público</t>
  </si>
  <si>
    <t>A Entidades Descentralizadas y 
Autónomas</t>
  </si>
  <si>
    <t>Conajupare</t>
  </si>
  <si>
    <t>Bienes Muebles</t>
  </si>
  <si>
    <t>Equipos, Sistemas Y Paquetes 
Informáticos</t>
  </si>
  <si>
    <t>Amortización Deuda Interna</t>
  </si>
  <si>
    <t>Al Sector Público Financiero</t>
  </si>
  <si>
    <t>Decimo tercer Sueldo</t>
  </si>
  <si>
    <t>Horas Extraordinarias y 
Suplementarias</t>
  </si>
  <si>
    <t>Horas extras y suplem</t>
  </si>
  <si>
    <t xml:space="preserve"> Combustible</t>
  </si>
  <si>
    <t>SECRETARIA TESORERA</t>
  </si>
  <si>
    <t>CRISTINA ESTEFANIA DELGADO ALAVA</t>
  </si>
  <si>
    <t>jpinesarango@hotmail.es</t>
  </si>
  <si>
    <t>CC-BY-40</t>
  </si>
  <si>
    <t>Gobierno Autonomo Descentralizado Parroquial Rural Ines Arango</t>
  </si>
  <si>
    <t>Vehiculo</t>
  </si>
  <si>
    <t>Terrenos</t>
  </si>
  <si>
    <t>Bienes Inmuebles</t>
  </si>
  <si>
    <t>Costas Judiciales, Trámites Notariales, Legalización de Documentos y Arreglos Extrajudiciales</t>
  </si>
  <si>
    <t>Bienes Artísticos, Culturales, Bienes Deportivos y Símbolos Patrios</t>
  </si>
  <si>
    <t>Vestuario, Lencería, PrendasdeProtección, Insumos yAccesoriosparauniformes del personal deProtección,
 Vigilancia y Seguridad.</t>
  </si>
  <si>
    <t>Energía Eléctrica</t>
  </si>
  <si>
    <t>Telecomunicaciones</t>
  </si>
  <si>
    <t>Del Gobierno Provincial de Orellana</t>
  </si>
  <si>
    <t>Servicio de Vigilancia</t>
  </si>
  <si>
    <t>Gastos para personal en Inversion</t>
  </si>
  <si>
    <t>Compensacion por Vacaciones no Gozadas por Cesacion de Funciones</t>
  </si>
  <si>
    <t>Pasivo Circulante</t>
  </si>
  <si>
    <t>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</si>
</sst>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9" fontId="1" fillId="0" borderId="4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/>
    </xf>
    <xf numFmtId="44" fontId="1" fillId="0" borderId="5" xfId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3" xfId="3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4" xfId="1" applyFont="1" applyFill="1" applyBorder="1" applyAlignment="1">
      <alignment horizontal="center" vertical="center"/>
    </xf>
    <xf numFmtId="44" fontId="1" fillId="0" borderId="6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44" fontId="1" fillId="0" borderId="8" xfId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44" fontId="1" fillId="0" borderId="8" xfId="0" applyNumberFormat="1" applyFont="1" applyBorder="1" applyAlignment="1">
      <alignment horizontal="center" vertical="center"/>
    </xf>
    <xf numFmtId="44" fontId="1" fillId="0" borderId="10" xfId="0" applyNumberFormat="1" applyFont="1" applyBorder="1" applyAlignment="1">
      <alignment horizontal="center" vertical="center"/>
    </xf>
    <xf numFmtId="44" fontId="1" fillId="0" borderId="10" xfId="1" applyFont="1" applyBorder="1" applyAlignment="1">
      <alignment horizontal="center" vertical="center"/>
    </xf>
    <xf numFmtId="44" fontId="1" fillId="0" borderId="11" xfId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4" fontId="0" fillId="0" borderId="0" xfId="1" applyFont="1"/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inesarang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3"/>
  <sheetViews>
    <sheetView zoomScale="90" zoomScaleNormal="90" workbookViewId="0">
      <pane ySplit="1" topLeftCell="A2" activePane="bottomLeft" state="frozen"/>
      <selection pane="bottomLeft" activeCell="G5" sqref="G5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23.88671875" customWidth="1"/>
    <col min="3" max="3" width="27.33203125" bestFit="1" customWidth="1"/>
    <col min="4" max="4" width="16" customWidth="1"/>
    <col min="5" max="5" width="21.109375" customWidth="1"/>
    <col min="6" max="6" width="27.6640625" customWidth="1"/>
    <col min="7" max="7" width="18.88671875" bestFit="1" customWidth="1"/>
    <col min="8" max="8" width="15.6640625" bestFit="1" customWidth="1"/>
    <col min="9" max="9" width="14.88671875" customWidth="1"/>
    <col min="10" max="10" width="13.88671875" bestFit="1" customWidth="1"/>
    <col min="11" max="11" width="21.33203125" customWidth="1"/>
    <col min="12" max="12" width="22" customWidth="1"/>
    <col min="13" max="13" width="18" customWidth="1"/>
    <col min="14" max="14" width="30.33203125" customWidth="1"/>
    <col min="15" max="26" width="10" customWidth="1"/>
  </cols>
  <sheetData>
    <row r="1" spans="1:26" ht="37.5" customHeight="1" x14ac:dyDescent="0.3">
      <c r="A1" s="2" t="s">
        <v>0</v>
      </c>
      <c r="B1" s="2" t="s">
        <v>29</v>
      </c>
      <c r="C1" s="47" t="s">
        <v>20</v>
      </c>
      <c r="D1" s="47" t="s">
        <v>1</v>
      </c>
      <c r="E1" s="47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27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7" customFormat="1" ht="46.8" x14ac:dyDescent="0.3">
      <c r="A2" s="17">
        <v>180608</v>
      </c>
      <c r="B2" s="12" t="s">
        <v>42</v>
      </c>
      <c r="C2" s="12" t="s">
        <v>41</v>
      </c>
      <c r="D2" s="26">
        <v>81600</v>
      </c>
      <c r="E2" s="26">
        <v>340</v>
      </c>
      <c r="F2" s="43">
        <f>D2+E2</f>
        <v>81940</v>
      </c>
      <c r="G2" s="16">
        <v>0</v>
      </c>
      <c r="H2" s="20">
        <f>F2</f>
        <v>81940</v>
      </c>
      <c r="I2" s="18">
        <v>27313.32</v>
      </c>
      <c r="J2" s="18"/>
      <c r="K2" s="20">
        <f>H2-I2</f>
        <v>54626.68</v>
      </c>
      <c r="L2" s="18">
        <f t="shared" ref="L2:L11" si="0">K2</f>
        <v>54626.68</v>
      </c>
      <c r="M2" s="19">
        <v>0</v>
      </c>
      <c r="N2" s="21">
        <f>I2/H2</f>
        <v>0.33333317061264339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17" customFormat="1" ht="46.8" x14ac:dyDescent="0.3">
      <c r="A3" s="17">
        <v>28010201</v>
      </c>
      <c r="B3" s="12" t="s">
        <v>43</v>
      </c>
      <c r="C3" s="12" t="s">
        <v>116</v>
      </c>
      <c r="D3" s="26">
        <v>17500</v>
      </c>
      <c r="E3" s="26"/>
      <c r="F3" s="43">
        <f>D3+E3</f>
        <v>17500</v>
      </c>
      <c r="G3" s="16">
        <v>1</v>
      </c>
      <c r="H3" s="20">
        <f>F3</f>
        <v>17500</v>
      </c>
      <c r="I3" s="18"/>
      <c r="J3" s="18"/>
      <c r="K3" s="20">
        <f>H3-I3</f>
        <v>17500</v>
      </c>
      <c r="L3" s="18">
        <f t="shared" si="0"/>
        <v>17500</v>
      </c>
      <c r="M3" s="19">
        <v>0</v>
      </c>
      <c r="N3" s="21">
        <f>I3/H3</f>
        <v>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7" customFormat="1" ht="46.8" x14ac:dyDescent="0.3">
      <c r="A4" s="15">
        <v>280402</v>
      </c>
      <c r="B4" s="12" t="s">
        <v>43</v>
      </c>
      <c r="C4" s="12" t="s">
        <v>44</v>
      </c>
      <c r="D4" s="26">
        <v>220600</v>
      </c>
      <c r="E4" s="26"/>
      <c r="F4" s="43">
        <f t="shared" ref="F4" si="1">D4+E4</f>
        <v>220600</v>
      </c>
      <c r="G4" s="24">
        <v>0</v>
      </c>
      <c r="H4" s="18">
        <f>F4</f>
        <v>220600</v>
      </c>
      <c r="I4" s="18">
        <v>80488.89</v>
      </c>
      <c r="J4" s="18"/>
      <c r="K4" s="18">
        <f>F4-I4</f>
        <v>140111.10999999999</v>
      </c>
      <c r="L4" s="18">
        <f t="shared" si="0"/>
        <v>140111.10999999999</v>
      </c>
      <c r="M4" s="15">
        <v>0</v>
      </c>
      <c r="N4" s="21">
        <f t="shared" ref="N4:N49" si="2">I4/H4</f>
        <v>0.36486350861287398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17" customFormat="1" ht="124.8" x14ac:dyDescent="0.3">
      <c r="A5" s="15">
        <v>280608</v>
      </c>
      <c r="B5" s="12" t="s">
        <v>45</v>
      </c>
      <c r="C5" s="12" t="s">
        <v>46</v>
      </c>
      <c r="D5" s="26">
        <v>90671.14</v>
      </c>
      <c r="E5" s="26"/>
      <c r="F5" s="44">
        <f>D5+E5</f>
        <v>90671.14</v>
      </c>
      <c r="G5" s="15">
        <v>0</v>
      </c>
      <c r="H5" s="26">
        <f t="shared" ref="H5:H10" si="3">F5</f>
        <v>90671.14</v>
      </c>
      <c r="I5" s="40">
        <v>42062.36</v>
      </c>
      <c r="J5" s="26"/>
      <c r="K5" s="39">
        <f>H5-I5</f>
        <v>48608.78</v>
      </c>
      <c r="L5" s="18">
        <f t="shared" si="0"/>
        <v>48608.78</v>
      </c>
      <c r="M5" s="15">
        <v>0</v>
      </c>
      <c r="N5" s="21">
        <f t="shared" si="2"/>
        <v>0.46390020021806277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s="17" customFormat="1" ht="24.6" customHeight="1" x14ac:dyDescent="0.3">
      <c r="A6" s="15">
        <v>370101</v>
      </c>
      <c r="B6" s="15" t="s">
        <v>47</v>
      </c>
      <c r="C6" s="42" t="s">
        <v>48</v>
      </c>
      <c r="D6" s="26"/>
      <c r="E6" s="26">
        <v>128577.28</v>
      </c>
      <c r="F6" s="45">
        <f>D6+E6</f>
        <v>128577.28</v>
      </c>
      <c r="G6" s="15">
        <v>0</v>
      </c>
      <c r="H6" s="26">
        <f t="shared" si="3"/>
        <v>128577.28</v>
      </c>
      <c r="I6" s="38"/>
      <c r="J6" s="26"/>
      <c r="K6" s="26">
        <f>F6</f>
        <v>128577.28</v>
      </c>
      <c r="L6" s="18">
        <f t="shared" si="0"/>
        <v>128577.28</v>
      </c>
      <c r="M6" s="15">
        <v>0</v>
      </c>
      <c r="N6" s="21">
        <v>1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7" customFormat="1" ht="20.399999999999999" customHeight="1" x14ac:dyDescent="0.3">
      <c r="A7" s="15">
        <v>510105</v>
      </c>
      <c r="B7" s="15" t="s">
        <v>49</v>
      </c>
      <c r="C7" s="42" t="s">
        <v>11</v>
      </c>
      <c r="D7" s="26">
        <v>53688</v>
      </c>
      <c r="E7" s="26">
        <v>340</v>
      </c>
      <c r="F7" s="46">
        <f>D7+E7</f>
        <v>54028</v>
      </c>
      <c r="G7" s="37">
        <v>0</v>
      </c>
      <c r="H7" s="36">
        <f t="shared" si="3"/>
        <v>54028</v>
      </c>
      <c r="I7" s="36">
        <v>21714.42</v>
      </c>
      <c r="J7" s="36"/>
      <c r="K7" s="36">
        <f>F7-I7</f>
        <v>32313.58</v>
      </c>
      <c r="L7" s="36">
        <f t="shared" si="0"/>
        <v>32313.58</v>
      </c>
      <c r="M7" s="15">
        <v>0</v>
      </c>
      <c r="N7" s="21">
        <f t="shared" si="2"/>
        <v>0.40191049085659286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s="17" customFormat="1" ht="31.2" x14ac:dyDescent="0.3">
      <c r="A8" s="15">
        <v>510203</v>
      </c>
      <c r="B8" s="12" t="s">
        <v>50</v>
      </c>
      <c r="C8" s="42" t="s">
        <v>99</v>
      </c>
      <c r="D8" s="26">
        <v>4474</v>
      </c>
      <c r="E8" s="26"/>
      <c r="F8" s="39">
        <f>D8+E8</f>
        <v>4474</v>
      </c>
      <c r="G8" s="15">
        <v>0</v>
      </c>
      <c r="H8" s="18">
        <f t="shared" si="3"/>
        <v>4474</v>
      </c>
      <c r="I8" s="18"/>
      <c r="J8" s="18"/>
      <c r="K8" s="18">
        <f t="shared" ref="K8:K11" si="4">F8-I8</f>
        <v>4474</v>
      </c>
      <c r="L8" s="18">
        <f t="shared" si="0"/>
        <v>4474</v>
      </c>
      <c r="M8" s="15">
        <v>0</v>
      </c>
      <c r="N8" s="21">
        <f t="shared" si="2"/>
        <v>0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17" customFormat="1" ht="31.2" x14ac:dyDescent="0.3">
      <c r="A9" s="15">
        <v>510204</v>
      </c>
      <c r="B9" s="12" t="s">
        <v>50</v>
      </c>
      <c r="C9" s="42" t="s">
        <v>51</v>
      </c>
      <c r="D9" s="26">
        <v>2916</v>
      </c>
      <c r="E9" s="26"/>
      <c r="F9" s="39">
        <f>D9+E9</f>
        <v>2916</v>
      </c>
      <c r="G9" s="15">
        <v>0</v>
      </c>
      <c r="H9" s="18">
        <f t="shared" si="3"/>
        <v>2916</v>
      </c>
      <c r="I9" s="18"/>
      <c r="J9" s="18"/>
      <c r="K9" s="18">
        <f t="shared" si="4"/>
        <v>2916</v>
      </c>
      <c r="L9" s="18">
        <f t="shared" si="0"/>
        <v>2916</v>
      </c>
      <c r="M9" s="15">
        <v>0</v>
      </c>
      <c r="N9" s="21">
        <f t="shared" si="2"/>
        <v>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s="17" customFormat="1" ht="46.8" x14ac:dyDescent="0.3">
      <c r="A10" s="15">
        <v>510601</v>
      </c>
      <c r="B10" s="12" t="s">
        <v>52</v>
      </c>
      <c r="C10" s="42" t="s">
        <v>53</v>
      </c>
      <c r="D10" s="26">
        <v>6254.65</v>
      </c>
      <c r="E10" s="26">
        <v>1042.44</v>
      </c>
      <c r="F10" s="39">
        <f t="shared" ref="F10:F11" si="5">D10+E10</f>
        <v>7297.09</v>
      </c>
      <c r="G10" s="15">
        <v>0</v>
      </c>
      <c r="H10" s="18">
        <f t="shared" si="3"/>
        <v>7297.09</v>
      </c>
      <c r="I10" s="18">
        <v>2084.88</v>
      </c>
      <c r="J10" s="18"/>
      <c r="K10" s="18">
        <f t="shared" si="4"/>
        <v>5212.21</v>
      </c>
      <c r="L10" s="18">
        <f t="shared" si="0"/>
        <v>5212.21</v>
      </c>
      <c r="M10" s="15">
        <v>0</v>
      </c>
      <c r="N10" s="21">
        <f t="shared" si="2"/>
        <v>0.28571389416877141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s="17" customFormat="1" ht="46.8" x14ac:dyDescent="0.3">
      <c r="A11" s="15">
        <v>510602</v>
      </c>
      <c r="B11" s="12" t="s">
        <v>52</v>
      </c>
      <c r="C11" s="42" t="s">
        <v>54</v>
      </c>
      <c r="D11" s="26">
        <v>4474</v>
      </c>
      <c r="E11" s="26">
        <v>656.08</v>
      </c>
      <c r="F11" s="39">
        <f t="shared" si="5"/>
        <v>5130.08</v>
      </c>
      <c r="G11" s="15">
        <v>0</v>
      </c>
      <c r="H11" s="23">
        <f>F11</f>
        <v>5130.08</v>
      </c>
      <c r="I11" s="18">
        <v>1818.8</v>
      </c>
      <c r="J11" s="18"/>
      <c r="K11" s="18">
        <f t="shared" si="4"/>
        <v>3311.2799999999997</v>
      </c>
      <c r="L11" s="18">
        <f t="shared" si="0"/>
        <v>3311.2799999999997</v>
      </c>
      <c r="M11" s="15">
        <v>0</v>
      </c>
      <c r="N11" s="21">
        <f t="shared" si="2"/>
        <v>0.35453638149892397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s="17" customFormat="1" ht="31.2" x14ac:dyDescent="0.3">
      <c r="A12" s="15">
        <v>530101</v>
      </c>
      <c r="B12" s="12" t="s">
        <v>55</v>
      </c>
      <c r="C12" s="42" t="s">
        <v>56</v>
      </c>
      <c r="D12" s="26">
        <v>300</v>
      </c>
      <c r="E12" s="26"/>
      <c r="F12" s="39">
        <f>D12+E12</f>
        <v>300</v>
      </c>
      <c r="G12" s="15">
        <v>0</v>
      </c>
      <c r="H12" s="23">
        <f t="shared" ref="H12:H53" si="6">F12</f>
        <v>300</v>
      </c>
      <c r="I12" s="18"/>
      <c r="J12" s="18"/>
      <c r="K12" s="18">
        <f t="shared" ref="K12:K36" si="7">F12-I12</f>
        <v>300</v>
      </c>
      <c r="L12" s="18">
        <f t="shared" ref="L12:L40" si="8">K12</f>
        <v>300</v>
      </c>
      <c r="M12" s="15">
        <v>0</v>
      </c>
      <c r="N12" s="21">
        <v>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s="17" customFormat="1" ht="62.4" x14ac:dyDescent="0.3">
      <c r="A13" s="15">
        <v>530303</v>
      </c>
      <c r="B13" s="12" t="s">
        <v>57</v>
      </c>
      <c r="C13" s="41" t="s">
        <v>58</v>
      </c>
      <c r="D13" s="26">
        <v>1505.59</v>
      </c>
      <c r="E13" s="26"/>
      <c r="F13" s="39">
        <f>D13+E13</f>
        <v>1505.59</v>
      </c>
      <c r="G13" s="15">
        <v>0</v>
      </c>
      <c r="H13" s="23">
        <f t="shared" si="6"/>
        <v>1505.59</v>
      </c>
      <c r="I13" s="18"/>
      <c r="J13" s="18"/>
      <c r="K13" s="26">
        <f t="shared" si="7"/>
        <v>1505.59</v>
      </c>
      <c r="L13" s="26">
        <f t="shared" si="8"/>
        <v>1505.59</v>
      </c>
      <c r="M13" s="15">
        <v>0</v>
      </c>
      <c r="N13" s="21">
        <v>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s="17" customFormat="1" ht="48" customHeight="1" x14ac:dyDescent="0.3">
      <c r="A14" s="15">
        <v>560201</v>
      </c>
      <c r="B14" s="12" t="s">
        <v>63</v>
      </c>
      <c r="C14" s="41" t="s">
        <v>64</v>
      </c>
      <c r="D14" s="26">
        <v>7087.76</v>
      </c>
      <c r="E14" s="26"/>
      <c r="F14" s="39">
        <f t="shared" ref="F14" si="9">D14+E14</f>
        <v>7087.76</v>
      </c>
      <c r="G14" s="15">
        <v>0</v>
      </c>
      <c r="H14" s="23">
        <f t="shared" si="6"/>
        <v>7087.76</v>
      </c>
      <c r="I14" s="18">
        <v>3365.12</v>
      </c>
      <c r="J14" s="18"/>
      <c r="K14" s="26">
        <f>F14-I14</f>
        <v>3722.6400000000003</v>
      </c>
      <c r="L14" s="26">
        <f t="shared" si="8"/>
        <v>3722.6400000000003</v>
      </c>
      <c r="M14" s="15">
        <v>0</v>
      </c>
      <c r="N14" s="27">
        <f t="shared" si="2"/>
        <v>0.4747790557242344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17" customFormat="1" ht="34.200000000000003" customHeight="1" x14ac:dyDescent="0.3">
      <c r="A15" s="15">
        <v>570201</v>
      </c>
      <c r="B15" s="12" t="s">
        <v>65</v>
      </c>
      <c r="C15" s="42" t="s">
        <v>66</v>
      </c>
      <c r="D15" s="26">
        <v>200</v>
      </c>
      <c r="E15" s="26"/>
      <c r="F15" s="45">
        <f t="shared" ref="F15:F42" si="10">D15</f>
        <v>200</v>
      </c>
      <c r="G15" s="15">
        <v>0</v>
      </c>
      <c r="H15" s="23">
        <f t="shared" si="6"/>
        <v>200</v>
      </c>
      <c r="I15" s="18"/>
      <c r="J15" s="18"/>
      <c r="K15" s="26">
        <f t="shared" si="7"/>
        <v>200</v>
      </c>
      <c r="L15" s="26">
        <f t="shared" si="8"/>
        <v>200</v>
      </c>
      <c r="M15" s="15">
        <v>0</v>
      </c>
      <c r="N15" s="27">
        <f t="shared" si="2"/>
        <v>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17" customFormat="1" ht="45.6" customHeight="1" x14ac:dyDescent="0.3">
      <c r="A16" s="15">
        <v>570203</v>
      </c>
      <c r="B16" s="12" t="s">
        <v>65</v>
      </c>
      <c r="C16" s="41" t="s">
        <v>67</v>
      </c>
      <c r="D16" s="26">
        <v>700</v>
      </c>
      <c r="E16" s="26"/>
      <c r="F16" s="45">
        <f>D16+E16</f>
        <v>700</v>
      </c>
      <c r="G16" s="15">
        <v>0</v>
      </c>
      <c r="H16" s="23">
        <f t="shared" si="6"/>
        <v>700</v>
      </c>
      <c r="I16" s="18">
        <v>124.5</v>
      </c>
      <c r="J16" s="18"/>
      <c r="K16" s="26">
        <f t="shared" si="7"/>
        <v>575.5</v>
      </c>
      <c r="L16" s="26">
        <f t="shared" si="8"/>
        <v>575.5</v>
      </c>
      <c r="M16" s="15">
        <v>0</v>
      </c>
      <c r="N16" s="27">
        <f t="shared" si="2"/>
        <v>0.17785714285714285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5.75" customHeight="1" x14ac:dyDescent="0.3">
      <c r="A17" s="15">
        <v>710105</v>
      </c>
      <c r="B17" s="12" t="s">
        <v>49</v>
      </c>
      <c r="C17" s="42" t="s">
        <v>11</v>
      </c>
      <c r="D17" s="26">
        <v>24012</v>
      </c>
      <c r="F17" s="45">
        <f t="shared" si="10"/>
        <v>24012</v>
      </c>
      <c r="G17" s="15">
        <v>0</v>
      </c>
      <c r="H17" s="23">
        <f t="shared" si="6"/>
        <v>24012</v>
      </c>
      <c r="I17" s="26">
        <v>6151.81</v>
      </c>
      <c r="J17" s="18"/>
      <c r="K17" s="26">
        <f t="shared" ref="K17:K19" si="11">F17-I17</f>
        <v>17860.189999999999</v>
      </c>
      <c r="L17" s="26">
        <f t="shared" ref="L17:L20" si="12">K17</f>
        <v>17860.189999999999</v>
      </c>
      <c r="M17" s="15">
        <v>1</v>
      </c>
      <c r="N17" s="27">
        <f t="shared" ref="N17:N20" si="13">I17/H17</f>
        <v>0.25619731800766288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2" x14ac:dyDescent="0.3">
      <c r="A18" s="15">
        <v>710203</v>
      </c>
      <c r="B18" s="12" t="s">
        <v>50</v>
      </c>
      <c r="C18" s="41" t="s">
        <v>68</v>
      </c>
      <c r="D18" s="26">
        <v>2051</v>
      </c>
      <c r="E18" s="26"/>
      <c r="F18" s="45">
        <f t="shared" si="10"/>
        <v>2051</v>
      </c>
      <c r="G18" s="15">
        <v>0</v>
      </c>
      <c r="H18" s="23">
        <f t="shared" si="6"/>
        <v>2051</v>
      </c>
      <c r="I18" s="18">
        <v>39.17</v>
      </c>
      <c r="J18" s="18"/>
      <c r="K18" s="26">
        <f t="shared" si="11"/>
        <v>2011.83</v>
      </c>
      <c r="L18" s="26">
        <f t="shared" si="12"/>
        <v>2011.83</v>
      </c>
      <c r="M18" s="15">
        <v>2</v>
      </c>
      <c r="N18" s="27">
        <f t="shared" si="13"/>
        <v>1.9098000975134082E-2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5">
        <v>710204</v>
      </c>
      <c r="B19" s="12" t="s">
        <v>50</v>
      </c>
      <c r="C19" s="41" t="s">
        <v>51</v>
      </c>
      <c r="D19" s="26">
        <v>1458</v>
      </c>
      <c r="E19" s="26"/>
      <c r="F19" s="45">
        <f>E19+D19</f>
        <v>1458</v>
      </c>
      <c r="G19" s="15">
        <v>0</v>
      </c>
      <c r="H19" s="23">
        <f t="shared" si="6"/>
        <v>1458</v>
      </c>
      <c r="I19" s="18">
        <v>195.83</v>
      </c>
      <c r="J19" s="18"/>
      <c r="K19" s="26">
        <f t="shared" si="11"/>
        <v>1262.17</v>
      </c>
      <c r="L19" s="26">
        <f t="shared" si="12"/>
        <v>1262.17</v>
      </c>
      <c r="M19" s="15">
        <v>3</v>
      </c>
      <c r="N19" s="27">
        <f t="shared" si="13"/>
        <v>0.13431412894375858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2" x14ac:dyDescent="0.3">
      <c r="A20" s="15">
        <v>710509</v>
      </c>
      <c r="B20" s="12" t="s">
        <v>100</v>
      </c>
      <c r="C20" s="41" t="s">
        <v>101</v>
      </c>
      <c r="D20" s="26">
        <v>500</v>
      </c>
      <c r="E20" s="48">
        <v>1500</v>
      </c>
      <c r="F20" s="45">
        <f>I20+D20</f>
        <v>792.06</v>
      </c>
      <c r="G20" s="15">
        <v>0</v>
      </c>
      <c r="H20" s="23">
        <v>1000</v>
      </c>
      <c r="I20" s="33">
        <v>292.06</v>
      </c>
      <c r="J20" s="18"/>
      <c r="K20" s="26">
        <f>F20-I20</f>
        <v>499.99999999999994</v>
      </c>
      <c r="L20" s="26">
        <f t="shared" si="12"/>
        <v>499.99999999999994</v>
      </c>
      <c r="M20" s="15">
        <v>4</v>
      </c>
      <c r="N20" s="27">
        <f t="shared" si="13"/>
        <v>0.29205999999999999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2" x14ac:dyDescent="0.3">
      <c r="A21" s="15">
        <v>710601</v>
      </c>
      <c r="B21" s="12" t="s">
        <v>69</v>
      </c>
      <c r="C21" s="42" t="s">
        <v>53</v>
      </c>
      <c r="D21" s="26">
        <v>2882.36</v>
      </c>
      <c r="E21" s="33"/>
      <c r="F21" s="45">
        <f t="shared" ref="F21" si="14">E21+D21</f>
        <v>2882.36</v>
      </c>
      <c r="G21" s="15">
        <v>0</v>
      </c>
      <c r="H21" s="23">
        <f t="shared" si="6"/>
        <v>2882.36</v>
      </c>
      <c r="I21" s="18">
        <v>616.67999999999995</v>
      </c>
      <c r="J21" s="18"/>
      <c r="K21" s="26">
        <f t="shared" si="7"/>
        <v>2265.6800000000003</v>
      </c>
      <c r="L21" s="26">
        <f t="shared" si="8"/>
        <v>2265.6800000000003</v>
      </c>
      <c r="M21" s="15">
        <v>0</v>
      </c>
      <c r="N21" s="27">
        <f t="shared" si="2"/>
        <v>0.21394968012323232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2" x14ac:dyDescent="0.3">
      <c r="A22" s="15">
        <v>710602</v>
      </c>
      <c r="B22" s="12" t="s">
        <v>69</v>
      </c>
      <c r="C22" s="41" t="s">
        <v>70</v>
      </c>
      <c r="D22" s="26">
        <v>1501</v>
      </c>
      <c r="F22" s="45">
        <f>I22+D22</f>
        <v>1980.57</v>
      </c>
      <c r="G22" s="15">
        <v>0</v>
      </c>
      <c r="H22" s="23">
        <f t="shared" si="6"/>
        <v>1980.57</v>
      </c>
      <c r="I22" s="33">
        <v>479.57</v>
      </c>
      <c r="J22" s="18"/>
      <c r="K22" s="26">
        <f t="shared" si="7"/>
        <v>1501</v>
      </c>
      <c r="L22" s="26">
        <f t="shared" si="8"/>
        <v>1501</v>
      </c>
      <c r="M22" s="15">
        <v>0</v>
      </c>
      <c r="N22" s="27">
        <f t="shared" si="2"/>
        <v>0.24213736449607942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8" x14ac:dyDescent="0.3">
      <c r="A23" s="15">
        <v>710707</v>
      </c>
      <c r="B23" s="12" t="s">
        <v>118</v>
      </c>
      <c r="C23" s="41" t="s">
        <v>119</v>
      </c>
      <c r="D23" s="26">
        <v>0</v>
      </c>
      <c r="E23" s="26">
        <v>354</v>
      </c>
      <c r="F23" s="45">
        <f>I23+D23</f>
        <v>354</v>
      </c>
      <c r="G23" s="15">
        <v>0</v>
      </c>
      <c r="H23" s="23">
        <f t="shared" ref="H23" si="15">F23</f>
        <v>354</v>
      </c>
      <c r="I23" s="33">
        <v>354</v>
      </c>
      <c r="J23" s="18"/>
      <c r="K23" s="26">
        <f t="shared" ref="K23" si="16">F23-I23</f>
        <v>0</v>
      </c>
      <c r="L23" s="26">
        <f t="shared" ref="L23" si="17">K23</f>
        <v>0</v>
      </c>
      <c r="M23" s="15">
        <v>0</v>
      </c>
      <c r="N23" s="27">
        <f t="shared" ref="N23" si="18">I23/H23</f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5">
        <v>730104</v>
      </c>
      <c r="B24" s="12" t="s">
        <v>71</v>
      </c>
      <c r="C24" s="42" t="s">
        <v>114</v>
      </c>
      <c r="D24" s="26">
        <v>1500</v>
      </c>
      <c r="E24" s="33">
        <v>1000</v>
      </c>
      <c r="F24" s="45">
        <f>D24+E24</f>
        <v>2500</v>
      </c>
      <c r="G24" s="15">
        <v>0</v>
      </c>
      <c r="H24" s="23">
        <f t="shared" ref="H24:H25" si="19">F24</f>
        <v>2500</v>
      </c>
      <c r="I24" s="18">
        <v>481.67</v>
      </c>
      <c r="J24" s="18"/>
      <c r="K24" s="26">
        <f t="shared" ref="K24:K25" si="20">F24-I24</f>
        <v>2018.33</v>
      </c>
      <c r="L24" s="26">
        <f t="shared" ref="L24:L25" si="21">K24</f>
        <v>2018.33</v>
      </c>
      <c r="M24" s="15">
        <v>0</v>
      </c>
      <c r="N24" s="27">
        <f t="shared" ref="N24:N25" si="22">I24/H24</f>
        <v>0.19266800000000001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5">
        <v>730105</v>
      </c>
      <c r="B25" s="12" t="s">
        <v>71</v>
      </c>
      <c r="C25" s="41" t="s">
        <v>115</v>
      </c>
      <c r="D25" s="26">
        <v>500</v>
      </c>
      <c r="E25" s="33">
        <v>1000</v>
      </c>
      <c r="F25" s="45">
        <f>D25+E25</f>
        <v>1500</v>
      </c>
      <c r="G25" s="15">
        <v>0</v>
      </c>
      <c r="H25" s="23">
        <f t="shared" si="19"/>
        <v>1500</v>
      </c>
      <c r="I25" s="18">
        <v>361.6</v>
      </c>
      <c r="J25" s="18"/>
      <c r="K25" s="26">
        <f t="shared" si="20"/>
        <v>1138.4000000000001</v>
      </c>
      <c r="L25" s="26">
        <f t="shared" si="21"/>
        <v>1138.4000000000001</v>
      </c>
      <c r="M25" s="15"/>
      <c r="N25" s="27">
        <f t="shared" si="22"/>
        <v>0.24106666666666668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5">
        <v>730201</v>
      </c>
      <c r="B26" s="12" t="s">
        <v>71</v>
      </c>
      <c r="C26" s="42" t="s">
        <v>72</v>
      </c>
      <c r="D26" s="26">
        <v>51000</v>
      </c>
      <c r="E26" s="33"/>
      <c r="F26" s="45">
        <f>D26+E26</f>
        <v>51000</v>
      </c>
      <c r="G26" s="15">
        <v>0</v>
      </c>
      <c r="H26" s="23">
        <f t="shared" si="6"/>
        <v>51000</v>
      </c>
      <c r="I26" s="18">
        <v>13182</v>
      </c>
      <c r="J26" s="18"/>
      <c r="K26" s="26">
        <f>F26-I26</f>
        <v>37818</v>
      </c>
      <c r="L26" s="26">
        <f t="shared" si="8"/>
        <v>37818</v>
      </c>
      <c r="M26" s="15">
        <v>0</v>
      </c>
      <c r="N26" s="27">
        <f t="shared" si="2"/>
        <v>0.25847058823529412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5">
        <v>730205</v>
      </c>
      <c r="B27" s="12" t="s">
        <v>71</v>
      </c>
      <c r="C27" s="41" t="s">
        <v>73</v>
      </c>
      <c r="D27" s="26">
        <v>30000</v>
      </c>
      <c r="E27" s="33">
        <v>10000</v>
      </c>
      <c r="F27" s="45">
        <f t="shared" ref="F27:F29" si="23">D27+E27</f>
        <v>40000</v>
      </c>
      <c r="G27" s="15">
        <v>0</v>
      </c>
      <c r="H27" s="23">
        <f t="shared" si="6"/>
        <v>40000</v>
      </c>
      <c r="I27" s="18"/>
      <c r="J27" s="18"/>
      <c r="K27" s="26">
        <f t="shared" si="7"/>
        <v>40000</v>
      </c>
      <c r="L27" s="26">
        <f t="shared" si="8"/>
        <v>40000</v>
      </c>
      <c r="M27" s="15"/>
      <c r="N27" s="27">
        <f t="shared" si="2"/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5">
        <v>730208</v>
      </c>
      <c r="B28" s="12" t="s">
        <v>71</v>
      </c>
      <c r="C28" s="41" t="s">
        <v>117</v>
      </c>
      <c r="D28" s="26">
        <v>2358.37</v>
      </c>
      <c r="E28" s="26">
        <v>7000</v>
      </c>
      <c r="F28" s="45">
        <f t="shared" ref="F28" si="24">D28+E28</f>
        <v>9358.369999999999</v>
      </c>
      <c r="G28" s="15">
        <v>1</v>
      </c>
      <c r="H28" s="23">
        <f t="shared" ref="H28" si="25">F28</f>
        <v>9358.369999999999</v>
      </c>
      <c r="I28" s="18"/>
      <c r="J28" s="18"/>
      <c r="K28" s="26">
        <f t="shared" ref="K28" si="26">F28-I28</f>
        <v>9358.369999999999</v>
      </c>
      <c r="L28" s="26">
        <f t="shared" ref="L28" si="27">K28</f>
        <v>9358.369999999999</v>
      </c>
      <c r="M28" s="15"/>
      <c r="N28" s="27">
        <f t="shared" ref="N28" si="28">I28/H28</f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5">
        <v>730255</v>
      </c>
      <c r="B29" s="12" t="s">
        <v>102</v>
      </c>
      <c r="C29" s="41" t="s">
        <v>102</v>
      </c>
      <c r="D29" s="26">
        <v>28750</v>
      </c>
      <c r="E29" s="26"/>
      <c r="F29" s="45">
        <f t="shared" si="23"/>
        <v>28750</v>
      </c>
      <c r="G29" s="15">
        <v>0</v>
      </c>
      <c r="H29" s="23">
        <f>F29</f>
        <v>28750</v>
      </c>
      <c r="I29" s="18">
        <v>11964.52</v>
      </c>
      <c r="J29" s="18"/>
      <c r="K29" s="26">
        <f t="shared" si="7"/>
        <v>16785.48</v>
      </c>
      <c r="L29" s="26">
        <f t="shared" si="8"/>
        <v>16785.48</v>
      </c>
      <c r="M29" s="15"/>
      <c r="N29" s="27">
        <f t="shared" si="2"/>
        <v>0.41615721739130435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8" x14ac:dyDescent="0.3">
      <c r="A30" s="15">
        <v>730402</v>
      </c>
      <c r="B30" s="12" t="s">
        <v>75</v>
      </c>
      <c r="C30" s="41" t="s">
        <v>74</v>
      </c>
      <c r="D30" s="26">
        <v>50000</v>
      </c>
      <c r="E30" s="26">
        <v>7235.87</v>
      </c>
      <c r="F30" s="45">
        <f>D30+E30</f>
        <v>57235.87</v>
      </c>
      <c r="G30" s="15">
        <v>0</v>
      </c>
      <c r="H30" s="23">
        <f t="shared" si="6"/>
        <v>57235.87</v>
      </c>
      <c r="I30" s="18"/>
      <c r="J30" s="18"/>
      <c r="K30" s="26">
        <f t="shared" si="7"/>
        <v>57235.87</v>
      </c>
      <c r="L30" s="26">
        <f t="shared" si="8"/>
        <v>57235.87</v>
      </c>
      <c r="M30" s="15">
        <v>0</v>
      </c>
      <c r="N30" s="27">
        <f t="shared" si="2"/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8" x14ac:dyDescent="0.3">
      <c r="A31" s="15">
        <v>730404</v>
      </c>
      <c r="B31" s="12" t="s">
        <v>76</v>
      </c>
      <c r="C31" s="42" t="s">
        <v>77</v>
      </c>
      <c r="D31" s="26">
        <v>44566</v>
      </c>
      <c r="E31" s="26"/>
      <c r="F31" s="45">
        <f>E31+D31</f>
        <v>44566</v>
      </c>
      <c r="G31" s="15">
        <v>0</v>
      </c>
      <c r="H31" s="23">
        <f t="shared" si="6"/>
        <v>44566</v>
      </c>
      <c r="I31" s="18">
        <v>41333.300000000003</v>
      </c>
      <c r="J31" s="18"/>
      <c r="K31" s="26">
        <f t="shared" si="7"/>
        <v>3232.6999999999971</v>
      </c>
      <c r="L31" s="26">
        <f t="shared" si="8"/>
        <v>3232.6999999999971</v>
      </c>
      <c r="M31" s="15">
        <v>0</v>
      </c>
      <c r="N31" s="27">
        <f t="shared" si="2"/>
        <v>0.92746263968047393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15">
        <v>730504</v>
      </c>
      <c r="B32" s="12" t="s">
        <v>78</v>
      </c>
      <c r="C32" s="42" t="s">
        <v>79</v>
      </c>
      <c r="D32" s="26">
        <v>15000</v>
      </c>
      <c r="E32" s="26"/>
      <c r="F32" s="45">
        <f>D32+E32</f>
        <v>15000</v>
      </c>
      <c r="G32" s="15">
        <v>0</v>
      </c>
      <c r="H32" s="23">
        <f t="shared" si="6"/>
        <v>15000</v>
      </c>
      <c r="I32" s="18"/>
      <c r="J32" s="18"/>
      <c r="K32" s="26">
        <f t="shared" si="7"/>
        <v>15000</v>
      </c>
      <c r="L32" s="26">
        <f t="shared" si="8"/>
        <v>15000</v>
      </c>
      <c r="M32" s="15">
        <v>0</v>
      </c>
      <c r="N32" s="27">
        <f t="shared" si="2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8" x14ac:dyDescent="0.3">
      <c r="A33" s="15">
        <v>730606</v>
      </c>
      <c r="B33" s="12" t="s">
        <v>59</v>
      </c>
      <c r="C33" s="41" t="s">
        <v>80</v>
      </c>
      <c r="D33" s="26">
        <v>40186.07</v>
      </c>
      <c r="E33" s="26">
        <v>261.95999999999998</v>
      </c>
      <c r="F33" s="45">
        <f>E33+D33</f>
        <v>40448.03</v>
      </c>
      <c r="G33" s="15">
        <v>0</v>
      </c>
      <c r="H33" s="23">
        <f t="shared" si="6"/>
        <v>40448.03</v>
      </c>
      <c r="I33" s="26">
        <v>21431.33</v>
      </c>
      <c r="J33" s="18"/>
      <c r="K33" s="26">
        <f>F33-I33</f>
        <v>19016.699999999997</v>
      </c>
      <c r="L33" s="26">
        <f t="shared" si="8"/>
        <v>19016.699999999997</v>
      </c>
      <c r="M33" s="15">
        <v>0</v>
      </c>
      <c r="N33" s="27">
        <f t="shared" si="2"/>
        <v>0.52984854886628596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2" x14ac:dyDescent="0.3">
      <c r="A34" s="15">
        <v>730701</v>
      </c>
      <c r="B34" s="12" t="s">
        <v>60</v>
      </c>
      <c r="C34" s="41" t="s">
        <v>81</v>
      </c>
      <c r="D34" s="26">
        <v>1500</v>
      </c>
      <c r="E34" s="26"/>
      <c r="F34" s="45">
        <f t="shared" ref="F34:F37" si="29">E34+D34</f>
        <v>1500</v>
      </c>
      <c r="G34" s="15">
        <v>0</v>
      </c>
      <c r="H34" s="26">
        <f t="shared" si="6"/>
        <v>1500</v>
      </c>
      <c r="I34" s="35">
        <v>1500</v>
      </c>
      <c r="J34" s="35"/>
      <c r="K34" s="26">
        <f t="shared" si="7"/>
        <v>0</v>
      </c>
      <c r="L34" s="26">
        <f t="shared" si="8"/>
        <v>0</v>
      </c>
      <c r="M34" s="15">
        <v>0</v>
      </c>
      <c r="N34" s="27">
        <f t="shared" si="2"/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8" x14ac:dyDescent="0.3">
      <c r="A35" s="15">
        <v>730704</v>
      </c>
      <c r="B35" s="12" t="s">
        <v>60</v>
      </c>
      <c r="C35" s="41" t="s">
        <v>82</v>
      </c>
      <c r="D35" s="26"/>
      <c r="E35" s="26">
        <v>180</v>
      </c>
      <c r="F35" s="45">
        <f t="shared" si="29"/>
        <v>180</v>
      </c>
      <c r="G35" s="15">
        <v>0</v>
      </c>
      <c r="H35" s="26">
        <f t="shared" si="6"/>
        <v>180</v>
      </c>
      <c r="I35" s="18"/>
      <c r="J35" s="18"/>
      <c r="K35" s="26">
        <f t="shared" si="7"/>
        <v>180</v>
      </c>
      <c r="L35" s="26">
        <f t="shared" si="8"/>
        <v>180</v>
      </c>
      <c r="M35" s="15">
        <v>0</v>
      </c>
      <c r="N35" s="27">
        <f t="shared" si="2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2" x14ac:dyDescent="0.3">
      <c r="A36" s="15">
        <v>730801</v>
      </c>
      <c r="B36" s="12" t="s">
        <v>84</v>
      </c>
      <c r="C36" s="41" t="s">
        <v>83</v>
      </c>
      <c r="D36" s="26">
        <v>17227.14</v>
      </c>
      <c r="E36" s="26"/>
      <c r="F36" s="45">
        <f t="shared" si="29"/>
        <v>17227.14</v>
      </c>
      <c r="G36" s="15">
        <v>0</v>
      </c>
      <c r="H36" s="26">
        <f t="shared" si="6"/>
        <v>17227.14</v>
      </c>
      <c r="I36" s="18"/>
      <c r="J36" s="18"/>
      <c r="K36" s="26">
        <f t="shared" si="7"/>
        <v>17227.14</v>
      </c>
      <c r="L36" s="26">
        <f t="shared" si="8"/>
        <v>17227.14</v>
      </c>
      <c r="M36" s="15">
        <v>0</v>
      </c>
      <c r="N36" s="27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93.6" x14ac:dyDescent="0.3">
      <c r="A37" s="15">
        <v>730802</v>
      </c>
      <c r="B37" s="12" t="s">
        <v>84</v>
      </c>
      <c r="C37" s="41" t="s">
        <v>113</v>
      </c>
      <c r="D37" s="26">
        <v>1000</v>
      </c>
      <c r="E37" s="26">
        <v>100</v>
      </c>
      <c r="F37" s="45">
        <f t="shared" si="29"/>
        <v>1100</v>
      </c>
      <c r="G37" s="15">
        <v>0</v>
      </c>
      <c r="H37" s="26">
        <f t="shared" ref="H37" si="30">F37</f>
        <v>1100</v>
      </c>
      <c r="I37" s="18">
        <v>1081</v>
      </c>
      <c r="J37" s="18"/>
      <c r="K37" s="26">
        <f>F37-I37</f>
        <v>19</v>
      </c>
      <c r="L37" s="26">
        <f t="shared" ref="L37" si="31">K37</f>
        <v>19</v>
      </c>
      <c r="M37" s="15">
        <v>0</v>
      </c>
      <c r="N37" s="27">
        <f t="shared" ref="N37" si="32">I37/H37</f>
        <v>0.98272727272727278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2" x14ac:dyDescent="0.3">
      <c r="A38" s="15">
        <v>730803</v>
      </c>
      <c r="B38" s="12" t="s">
        <v>84</v>
      </c>
      <c r="C38" s="41" t="s">
        <v>85</v>
      </c>
      <c r="D38" s="26">
        <v>12298</v>
      </c>
      <c r="E38" s="26"/>
      <c r="F38" s="45">
        <f t="shared" si="10"/>
        <v>12298</v>
      </c>
      <c r="G38" s="15">
        <v>0</v>
      </c>
      <c r="H38" s="26">
        <f t="shared" si="6"/>
        <v>12298</v>
      </c>
      <c r="I38" s="18">
        <v>1012</v>
      </c>
      <c r="J38" s="18"/>
      <c r="K38" s="26">
        <f>F38-I38</f>
        <v>11286</v>
      </c>
      <c r="L38" s="26">
        <f t="shared" si="8"/>
        <v>11286</v>
      </c>
      <c r="M38" s="15">
        <v>0</v>
      </c>
      <c r="N38" s="27">
        <f t="shared" si="2"/>
        <v>8.2289803220035776E-2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2" x14ac:dyDescent="0.3">
      <c r="A39" s="15">
        <v>730804</v>
      </c>
      <c r="B39" s="12" t="s">
        <v>84</v>
      </c>
      <c r="C39" s="42" t="s">
        <v>61</v>
      </c>
      <c r="D39" s="26">
        <v>1000</v>
      </c>
      <c r="E39" s="26"/>
      <c r="F39" s="45">
        <f>D39+E39</f>
        <v>1000</v>
      </c>
      <c r="G39" s="15">
        <v>0</v>
      </c>
      <c r="H39" s="26">
        <f t="shared" si="6"/>
        <v>1000</v>
      </c>
      <c r="I39" s="18">
        <v>137.24</v>
      </c>
      <c r="J39" s="18"/>
      <c r="K39" s="26">
        <f>F39-I39</f>
        <v>862.76</v>
      </c>
      <c r="L39" s="26">
        <f t="shared" si="8"/>
        <v>862.76</v>
      </c>
      <c r="M39" s="15">
        <v>0</v>
      </c>
      <c r="N39" s="27">
        <f t="shared" si="2"/>
        <v>0.13724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2" x14ac:dyDescent="0.3">
      <c r="A40" s="15">
        <v>730805</v>
      </c>
      <c r="B40" s="12" t="s">
        <v>84</v>
      </c>
      <c r="C40" s="41" t="s">
        <v>62</v>
      </c>
      <c r="D40" s="26">
        <v>1000</v>
      </c>
      <c r="E40" s="26"/>
      <c r="F40" s="45">
        <f>D40+E40</f>
        <v>1000</v>
      </c>
      <c r="G40" s="15">
        <v>0</v>
      </c>
      <c r="H40" s="26">
        <f t="shared" si="6"/>
        <v>1000</v>
      </c>
      <c r="I40" s="18">
        <v>130.94</v>
      </c>
      <c r="J40" s="18"/>
      <c r="K40" s="26">
        <f>F40-I40</f>
        <v>869.06</v>
      </c>
      <c r="L40" s="26">
        <f t="shared" si="8"/>
        <v>869.06</v>
      </c>
      <c r="M40" s="15">
        <v>0</v>
      </c>
      <c r="N40" s="27">
        <f t="shared" si="2"/>
        <v>0.13094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8" x14ac:dyDescent="0.3">
      <c r="A41" s="15">
        <v>730811</v>
      </c>
      <c r="B41" s="12" t="s">
        <v>84</v>
      </c>
      <c r="C41" s="41" t="s">
        <v>86</v>
      </c>
      <c r="D41" s="26">
        <v>5000</v>
      </c>
      <c r="E41" s="26">
        <v>7500</v>
      </c>
      <c r="F41" s="45">
        <f>D41+E41</f>
        <v>12500</v>
      </c>
      <c r="G41" s="15">
        <v>0</v>
      </c>
      <c r="H41" s="26">
        <v>12150</v>
      </c>
      <c r="I41" s="18"/>
      <c r="J41" s="18"/>
      <c r="K41" s="26">
        <f>F41-I41</f>
        <v>12500</v>
      </c>
      <c r="L41" s="26">
        <f t="shared" ref="L41:L42" si="33">K41</f>
        <v>12500</v>
      </c>
      <c r="M41" s="15">
        <v>0</v>
      </c>
      <c r="N41" s="27">
        <f t="shared" si="2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2" x14ac:dyDescent="0.3">
      <c r="A42" s="15">
        <v>730813</v>
      </c>
      <c r="B42" s="12" t="s">
        <v>84</v>
      </c>
      <c r="C42" s="41" t="s">
        <v>87</v>
      </c>
      <c r="D42" s="26">
        <v>43136</v>
      </c>
      <c r="E42" s="26"/>
      <c r="F42" s="45">
        <f t="shared" si="10"/>
        <v>43136</v>
      </c>
      <c r="G42" s="15">
        <v>0</v>
      </c>
      <c r="H42" s="26">
        <f t="shared" si="6"/>
        <v>43136</v>
      </c>
      <c r="I42" s="18">
        <v>43136</v>
      </c>
      <c r="J42" s="18"/>
      <c r="K42" s="26">
        <f t="shared" ref="K42" si="34">F42-I42</f>
        <v>0</v>
      </c>
      <c r="L42" s="26">
        <f t="shared" si="33"/>
        <v>0</v>
      </c>
      <c r="M42" s="15">
        <v>0</v>
      </c>
      <c r="N42" s="27">
        <f t="shared" si="2"/>
        <v>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2.4" x14ac:dyDescent="0.3">
      <c r="A43" s="15">
        <v>730814</v>
      </c>
      <c r="B43" s="12" t="s">
        <v>84</v>
      </c>
      <c r="C43" s="41" t="s">
        <v>88</v>
      </c>
      <c r="D43" s="26">
        <v>15000</v>
      </c>
      <c r="E43" s="26"/>
      <c r="F43" s="45">
        <f>D43+E43</f>
        <v>15000</v>
      </c>
      <c r="G43" s="15">
        <v>0</v>
      </c>
      <c r="H43" s="26">
        <f t="shared" si="6"/>
        <v>15000</v>
      </c>
      <c r="I43" s="18"/>
      <c r="J43" s="18"/>
      <c r="K43" s="26">
        <f t="shared" ref="K43" si="35">F43-I43</f>
        <v>15000</v>
      </c>
      <c r="L43" s="26">
        <f t="shared" ref="L43" si="36">K43</f>
        <v>15000</v>
      </c>
      <c r="M43" s="15">
        <v>0</v>
      </c>
      <c r="N43" s="27">
        <f t="shared" ref="N43:N46" si="37">I43/H43</f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2.4" x14ac:dyDescent="0.3">
      <c r="A44" s="15">
        <v>731408</v>
      </c>
      <c r="B44" s="12" t="s">
        <v>89</v>
      </c>
      <c r="C44" s="41" t="s">
        <v>112</v>
      </c>
      <c r="D44" s="26">
        <v>4500</v>
      </c>
      <c r="E44" s="26"/>
      <c r="F44" s="45">
        <f>D44+E44</f>
        <v>4500</v>
      </c>
      <c r="G44" s="15">
        <v>0</v>
      </c>
      <c r="H44" s="26">
        <f t="shared" ref="H44" si="38">F44</f>
        <v>4500</v>
      </c>
      <c r="I44" s="26">
        <v>4003</v>
      </c>
      <c r="J44" s="18"/>
      <c r="K44" s="26">
        <f t="shared" ref="K44" si="39">F44-I44</f>
        <v>497</v>
      </c>
      <c r="L44" s="26">
        <f t="shared" ref="L44" si="40">K44</f>
        <v>497</v>
      </c>
      <c r="M44" s="15">
        <v>0</v>
      </c>
      <c r="N44" s="27">
        <f t="shared" si="37"/>
        <v>0.88955555555555554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2" x14ac:dyDescent="0.3">
      <c r="A45" s="15">
        <v>750199</v>
      </c>
      <c r="B45" s="15" t="s">
        <v>90</v>
      </c>
      <c r="C45" s="41" t="s">
        <v>91</v>
      </c>
      <c r="D45" s="26">
        <v>49813.93</v>
      </c>
      <c r="E45" s="26">
        <v>-400</v>
      </c>
      <c r="F45" s="45">
        <f>D45-400</f>
        <v>49413.93</v>
      </c>
      <c r="G45" s="15">
        <v>0</v>
      </c>
      <c r="H45" s="26">
        <f t="shared" si="6"/>
        <v>49413.93</v>
      </c>
      <c r="I45" s="18">
        <v>39838.17</v>
      </c>
      <c r="J45" s="18"/>
      <c r="K45" s="30">
        <f>H45-I45</f>
        <v>9575.760000000002</v>
      </c>
      <c r="L45" s="29">
        <f t="shared" ref="L45" si="41">K45</f>
        <v>9575.760000000002</v>
      </c>
      <c r="M45" s="15">
        <v>0</v>
      </c>
      <c r="N45" s="27">
        <f t="shared" si="37"/>
        <v>0.80621334915073539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8" x14ac:dyDescent="0.3">
      <c r="A46" s="15">
        <v>770201</v>
      </c>
      <c r="B46" s="12" t="s">
        <v>65</v>
      </c>
      <c r="C46" s="42" t="s">
        <v>66</v>
      </c>
      <c r="D46" s="26">
        <v>9500</v>
      </c>
      <c r="E46" s="33"/>
      <c r="F46" s="45">
        <f>D46+E46</f>
        <v>9500</v>
      </c>
      <c r="G46" s="15">
        <v>0</v>
      </c>
      <c r="H46" s="26">
        <f t="shared" si="6"/>
        <v>9500</v>
      </c>
      <c r="I46" s="26"/>
      <c r="J46" s="18"/>
      <c r="K46" s="23">
        <f t="shared" ref="K46:K49" si="42">H46-I46</f>
        <v>9500</v>
      </c>
      <c r="L46" s="26">
        <f t="shared" ref="L46:L49" si="43">K46</f>
        <v>9500</v>
      </c>
      <c r="M46" s="15">
        <v>0</v>
      </c>
      <c r="N46" s="27">
        <f t="shared" si="37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2.4" x14ac:dyDescent="0.3">
      <c r="A47" s="15">
        <v>770206</v>
      </c>
      <c r="B47" s="12" t="s">
        <v>65</v>
      </c>
      <c r="C47" s="41" t="s">
        <v>111</v>
      </c>
      <c r="D47" s="26">
        <v>82</v>
      </c>
      <c r="E47" s="26"/>
      <c r="F47" s="45">
        <f>D47+E47</f>
        <v>82</v>
      </c>
      <c r="G47" s="15">
        <v>0</v>
      </c>
      <c r="H47" s="26">
        <f t="shared" si="6"/>
        <v>82</v>
      </c>
      <c r="I47" s="34">
        <v>68.430000000000007</v>
      </c>
      <c r="J47" s="18"/>
      <c r="K47" s="23">
        <f t="shared" si="42"/>
        <v>13.569999999999993</v>
      </c>
      <c r="L47" s="26">
        <f t="shared" si="43"/>
        <v>13.569999999999993</v>
      </c>
      <c r="M47" s="15">
        <v>0</v>
      </c>
      <c r="N47" s="27">
        <f t="shared" si="2"/>
        <v>0.83451219512195129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2.4" x14ac:dyDescent="0.3">
      <c r="A48" s="15">
        <v>780102</v>
      </c>
      <c r="B48" s="12" t="s">
        <v>92</v>
      </c>
      <c r="C48" s="41" t="s">
        <v>93</v>
      </c>
      <c r="D48" s="26">
        <v>4000</v>
      </c>
      <c r="E48" s="26"/>
      <c r="F48" s="45">
        <f t="shared" ref="F48:F50" si="44">D48</f>
        <v>4000</v>
      </c>
      <c r="G48" s="15">
        <v>0</v>
      </c>
      <c r="H48" s="26">
        <f t="shared" si="6"/>
        <v>4000</v>
      </c>
      <c r="I48" s="18">
        <v>621.32000000000005</v>
      </c>
      <c r="J48" s="18"/>
      <c r="K48" s="23">
        <f t="shared" si="42"/>
        <v>3378.68</v>
      </c>
      <c r="L48" s="26">
        <f t="shared" si="43"/>
        <v>3378.68</v>
      </c>
      <c r="M48" s="15">
        <v>0</v>
      </c>
      <c r="N48" s="27">
        <f t="shared" si="2"/>
        <v>0.15533000000000002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2.4" x14ac:dyDescent="0.3">
      <c r="A49" s="15">
        <v>780104</v>
      </c>
      <c r="B49" s="12" t="s">
        <v>92</v>
      </c>
      <c r="C49" s="42" t="s">
        <v>94</v>
      </c>
      <c r="D49" s="26">
        <v>3500</v>
      </c>
      <c r="E49" s="26"/>
      <c r="F49" s="45">
        <f t="shared" si="44"/>
        <v>3500</v>
      </c>
      <c r="G49" s="15">
        <v>0</v>
      </c>
      <c r="H49" s="26">
        <f t="shared" si="6"/>
        <v>3500</v>
      </c>
      <c r="I49" s="18">
        <v>2550.61</v>
      </c>
      <c r="J49" s="18"/>
      <c r="K49" s="23">
        <f t="shared" si="42"/>
        <v>949.38999999999987</v>
      </c>
      <c r="L49" s="26">
        <f t="shared" si="43"/>
        <v>949.38999999999987</v>
      </c>
      <c r="M49" s="15">
        <v>0</v>
      </c>
      <c r="N49" s="27">
        <f t="shared" si="2"/>
        <v>0.72874571428571433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5">
        <v>840105</v>
      </c>
      <c r="B50" s="12" t="s">
        <v>95</v>
      </c>
      <c r="C50" s="42" t="s">
        <v>108</v>
      </c>
      <c r="D50" s="26">
        <v>15351.05</v>
      </c>
      <c r="E50" s="26"/>
      <c r="F50" s="45">
        <f t="shared" si="44"/>
        <v>15351.05</v>
      </c>
      <c r="G50" s="15"/>
      <c r="H50" s="28">
        <f t="shared" si="6"/>
        <v>15351.05</v>
      </c>
      <c r="I50" s="26">
        <v>23617</v>
      </c>
      <c r="J50" s="18"/>
      <c r="K50" s="25">
        <f t="shared" ref="K50:K53" si="45">H50-I50</f>
        <v>-8265.9500000000007</v>
      </c>
      <c r="L50" s="28">
        <f t="shared" ref="L50:L53" si="46">K50</f>
        <v>-8265.9500000000007</v>
      </c>
      <c r="M50" s="15">
        <v>0</v>
      </c>
      <c r="N50" s="27">
        <f t="shared" ref="N50:N53" si="47">I50/H50</f>
        <v>1.5384615384615385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8" x14ac:dyDescent="0.3">
      <c r="A51" s="15">
        <v>840107</v>
      </c>
      <c r="B51" s="12" t="s">
        <v>95</v>
      </c>
      <c r="C51" s="41" t="s">
        <v>96</v>
      </c>
      <c r="D51" s="26">
        <v>1500</v>
      </c>
      <c r="E51" s="26">
        <v>400</v>
      </c>
      <c r="F51" s="45">
        <f>D51+E51</f>
        <v>1900</v>
      </c>
      <c r="G51" s="15">
        <v>0</v>
      </c>
      <c r="H51" s="26">
        <f>F51</f>
        <v>1900</v>
      </c>
      <c r="I51" s="26">
        <v>1900</v>
      </c>
      <c r="J51" s="18"/>
      <c r="K51" s="23">
        <f t="shared" si="45"/>
        <v>0</v>
      </c>
      <c r="L51" s="26">
        <f t="shared" si="46"/>
        <v>0</v>
      </c>
      <c r="M51" s="15">
        <v>0</v>
      </c>
      <c r="N51" s="27">
        <f t="shared" si="47"/>
        <v>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5">
        <v>840201</v>
      </c>
      <c r="B52" s="12" t="s">
        <v>110</v>
      </c>
      <c r="C52" s="41" t="s">
        <v>109</v>
      </c>
      <c r="D52" s="26">
        <v>5000</v>
      </c>
      <c r="E52" s="26"/>
      <c r="F52" s="45">
        <f>D52</f>
        <v>5000</v>
      </c>
      <c r="G52" s="15"/>
      <c r="H52" s="26">
        <f>F52</f>
        <v>5000</v>
      </c>
      <c r="I52" s="28"/>
      <c r="J52" s="18"/>
      <c r="K52" s="23">
        <f t="shared" si="45"/>
        <v>5000</v>
      </c>
      <c r="L52" s="26">
        <f t="shared" si="46"/>
        <v>5000</v>
      </c>
      <c r="M52" s="15">
        <v>0</v>
      </c>
      <c r="N52" s="27">
        <f t="shared" si="47"/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2" x14ac:dyDescent="0.3">
      <c r="A53" s="15">
        <v>960201</v>
      </c>
      <c r="B53" s="12" t="s">
        <v>97</v>
      </c>
      <c r="C53" s="42" t="s">
        <v>98</v>
      </c>
      <c r="D53" s="26">
        <v>42380.85</v>
      </c>
      <c r="E53" s="26"/>
      <c r="F53" s="45">
        <f>D53+E53</f>
        <v>42380.85</v>
      </c>
      <c r="G53" s="15">
        <v>0</v>
      </c>
      <c r="H53" s="26">
        <f t="shared" si="6"/>
        <v>42380.85</v>
      </c>
      <c r="I53" s="26">
        <v>17246.810000000001</v>
      </c>
      <c r="J53" s="26"/>
      <c r="K53" s="23">
        <f t="shared" si="45"/>
        <v>25134.039999999997</v>
      </c>
      <c r="L53" s="26">
        <f t="shared" si="46"/>
        <v>25134.039999999997</v>
      </c>
      <c r="M53" s="15">
        <v>0</v>
      </c>
      <c r="N53" s="27">
        <f t="shared" si="47"/>
        <v>0.40694818532426796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5">
        <v>970101</v>
      </c>
      <c r="B54" s="12" t="s">
        <v>120</v>
      </c>
      <c r="C54" s="42" t="s">
        <v>121</v>
      </c>
      <c r="D54" s="26">
        <v>0</v>
      </c>
      <c r="E54" s="26">
        <v>164797.01</v>
      </c>
      <c r="F54" s="45">
        <f>D54+E54</f>
        <v>164797.01</v>
      </c>
      <c r="G54" s="15">
        <v>0</v>
      </c>
      <c r="H54" s="26">
        <f t="shared" ref="H54" si="48">F54</f>
        <v>164797.01</v>
      </c>
      <c r="I54" s="26">
        <v>6892.58</v>
      </c>
      <c r="J54" s="26"/>
      <c r="K54" s="23">
        <f t="shared" ref="K54" si="49">H54-I54</f>
        <v>157904.43000000002</v>
      </c>
      <c r="L54" s="26">
        <f t="shared" ref="L54" si="50">K54</f>
        <v>157904.43000000002</v>
      </c>
      <c r="M54" s="15">
        <v>0</v>
      </c>
      <c r="N54" s="27">
        <f t="shared" ref="N54" si="51">I54/H54</f>
        <v>4.1824666600443781E-2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9" sqref="B9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11" t="s">
        <v>33</v>
      </c>
      <c r="B1" s="31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11" t="s">
        <v>34</v>
      </c>
      <c r="B2" s="1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11" t="s">
        <v>36</v>
      </c>
      <c r="B3" s="12" t="s">
        <v>103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11" t="s">
        <v>37</v>
      </c>
      <c r="B4" s="12" t="s">
        <v>104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11" t="s">
        <v>38</v>
      </c>
      <c r="B5" s="32" t="s">
        <v>105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11" t="s">
        <v>39</v>
      </c>
      <c r="B6" s="12">
        <v>997869144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14" t="s">
        <v>40</v>
      </c>
      <c r="B7" s="15" t="s">
        <v>106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zoomScale="82" zoomScaleNormal="82" workbookViewId="0">
      <selection activeCell="E5" sqref="E5"/>
    </sheetView>
  </sheetViews>
  <sheetFormatPr baseColWidth="10" defaultColWidth="14.44140625" defaultRowHeight="25.5" customHeight="1" x14ac:dyDescent="0.3"/>
  <cols>
    <col min="1" max="1" width="43.6640625" style="8" customWidth="1"/>
    <col min="2" max="2" width="104.33203125" style="8" customWidth="1"/>
    <col min="3" max="22" width="10" style="8" customWidth="1"/>
    <col min="23" max="16384" width="14.44140625" style="8"/>
  </cols>
  <sheetData>
    <row r="1" spans="1:22" ht="25.5" customHeight="1" x14ac:dyDescent="0.3">
      <c r="A1" s="5" t="s">
        <v>19</v>
      </c>
      <c r="B1" s="6" t="s">
        <v>107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5.5" customHeight="1" x14ac:dyDescent="0.3">
      <c r="A2" s="5" t="s">
        <v>20</v>
      </c>
      <c r="B2" s="6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5.5" customHeight="1" x14ac:dyDescent="0.3">
      <c r="A3" s="4" t="s">
        <v>13</v>
      </c>
      <c r="B3" s="4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5.5" customHeight="1" x14ac:dyDescent="0.3">
      <c r="A4" s="9" t="s">
        <v>0</v>
      </c>
      <c r="B4" s="10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25.5" customHeight="1" x14ac:dyDescent="0.3">
      <c r="A5" s="9" t="s">
        <v>29</v>
      </c>
      <c r="B5" s="10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25.5" customHeight="1" x14ac:dyDescent="0.3">
      <c r="A6" s="9" t="s">
        <v>20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5.5" customHeight="1" x14ac:dyDescent="0.3">
      <c r="A7" s="9" t="s">
        <v>1</v>
      </c>
      <c r="B7" s="10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25.5" customHeight="1" x14ac:dyDescent="0.3">
      <c r="A8" s="9" t="s">
        <v>2</v>
      </c>
      <c r="B8" s="10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5.5" customHeight="1" x14ac:dyDescent="0.3">
      <c r="A9" s="9" t="s">
        <v>3</v>
      </c>
      <c r="B9" s="10" t="s">
        <v>31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5.5" customHeight="1" x14ac:dyDescent="0.3">
      <c r="A10" s="9" t="s">
        <v>4</v>
      </c>
      <c r="B10" s="10" t="s">
        <v>16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5.5" customHeight="1" x14ac:dyDescent="0.3">
      <c r="A11" s="9" t="s">
        <v>5</v>
      </c>
      <c r="B11" s="10" t="s">
        <v>17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5.5" customHeight="1" x14ac:dyDescent="0.3">
      <c r="A12" s="9" t="s">
        <v>6</v>
      </c>
      <c r="B12" s="10" t="s">
        <v>23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25.5" customHeight="1" x14ac:dyDescent="0.3">
      <c r="A13" s="9" t="s">
        <v>7</v>
      </c>
      <c r="B13" s="10" t="s">
        <v>24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5.5" customHeight="1" x14ac:dyDescent="0.3">
      <c r="A14" s="9" t="s">
        <v>8</v>
      </c>
      <c r="B14" s="10" t="s">
        <v>18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5.5" customHeight="1" x14ac:dyDescent="0.3">
      <c r="A15" s="9" t="s">
        <v>9</v>
      </c>
      <c r="B15" s="10" t="s">
        <v>25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25.5" customHeight="1" x14ac:dyDescent="0.3">
      <c r="A16" s="9" t="s">
        <v>10</v>
      </c>
      <c r="B16" s="10" t="s">
        <v>26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5.5" customHeight="1" x14ac:dyDescent="0.3">
      <c r="A17" s="9" t="s">
        <v>27</v>
      </c>
      <c r="B17" s="10" t="s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5.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25.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5.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25.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25.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5.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25.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25.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5.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25.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5.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5.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5.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5.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5.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5.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25.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5.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25.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5.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25.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5.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25.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5.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25.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25.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5.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25.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25.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5.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5.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5.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5.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25.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5.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5.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25.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5.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25.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5.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25.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25.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5.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25.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25.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5.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25.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25.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5.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25.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25.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5.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25.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25.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25.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25.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25.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25.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25.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25.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25.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25.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25.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25.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25.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25.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25.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25.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25.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25.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25.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25.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25.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25.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25.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25.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25.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25.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25.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25.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25.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25.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25.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25.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25.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25.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25.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25.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25.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25.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25.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25.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25.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25.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25.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25.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25.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25.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25.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25.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25.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25.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25.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25.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25.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25.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25.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25.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25.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25.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25.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25.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25.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25.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25.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25.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25.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25.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25.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25.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25.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25.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25.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25.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25.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25.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25.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25.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25.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25.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25.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25.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25.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25.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25.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25.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25.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25.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25.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25.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25.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25.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25.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25.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25.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25.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25.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25.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25.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25.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25.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25.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25.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25.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25.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25.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25.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25.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25.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25.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25.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25.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25.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25.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25.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25.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25.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25.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25.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25.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25.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25.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25.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25.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25.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25.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25.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25.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25.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25.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25.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25.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25.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25.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25.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25.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25.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25.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25.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25.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25.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25.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25.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25.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25.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25.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25.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25.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25.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25.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25.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25.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25.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25.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25.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25.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25.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25.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25.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25.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25.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25.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25.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25.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25.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25.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25.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25.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25.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25.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25.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25.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25.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25.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25.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25.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25.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25.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25.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25.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25.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25.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25.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25.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25.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25.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25.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25.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25.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25.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25.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25.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25.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25.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25.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25.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25.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25.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25.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25.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25.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25.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25.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25.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25.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25.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25.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25.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25.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25.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25.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25.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25.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25.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25.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25.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25.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25.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25.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25.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25.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25.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25.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25.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25.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25.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25.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25.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25.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25.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25.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25.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25.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25.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25.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25.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25.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25.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25.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25.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25.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25.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25.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25.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25.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25.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25.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25.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25.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25.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25.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25.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25.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25.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25.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25.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25.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25.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25.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25.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25.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25.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25.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25.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25.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25.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25.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25.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25.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25.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25.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25.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25.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25.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25.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25.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25.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25.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25.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25.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25.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25.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25.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25.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25.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25.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25.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25.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25.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25.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25.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25.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25.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25.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25.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25.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25.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25.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25.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25.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25.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25.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25.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25.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25.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25.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25.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25.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25.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25.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25.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25.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25.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25.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25.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25.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25.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25.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25.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25.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25.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25.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25.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25.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25.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25.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25.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25.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25.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25.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25.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25.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25.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25.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25.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25.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25.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25.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25.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25.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25.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25.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25.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25.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25.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25.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25.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25.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25.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25.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25.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25.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25.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25.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25.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25.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25.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25.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25.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25.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25.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25.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25.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25.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25.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25.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25.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25.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25.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25.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25.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25.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25.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25.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25.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25.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25.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25.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25.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25.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25.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25.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25.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25.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25.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25.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25.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25.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25.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25.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25.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25.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25.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25.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25.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25.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25.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25.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25.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25.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25.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25.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25.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25.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25.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25.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25.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25.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25.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25.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25.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25.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25.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25.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25.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25.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25.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25.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25.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25.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25.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25.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25.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25.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25.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25.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25.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25.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25.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25.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25.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25.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25.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25.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25.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25.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25.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25.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25.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25.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25.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25.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25.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25.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25.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25.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25.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25.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25.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25.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25.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25.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25.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25.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25.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25.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25.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25.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25.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25.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25.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25.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25.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25.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25.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25.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25.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25.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25.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25.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25.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25.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25.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25.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25.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25.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25.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25.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25.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25.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25.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25.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25.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25.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25.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25.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25.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25.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25.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25.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25.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25.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25.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25.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25.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25.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25.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25.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25.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25.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25.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25.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25.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25.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25.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25.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25.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25.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25.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25.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25.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25.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25.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25.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25.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25.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25.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25.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25.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25.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25.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25.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25.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25.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25.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25.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25.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25.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25.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25.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25.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25.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25.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25.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25.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25.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25.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25.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25.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25.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25.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25.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25.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25.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25.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25.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25.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25.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25.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25.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25.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25.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25.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25.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25.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25.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25.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25.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25.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25.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25.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25.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25.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25.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25.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25.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25.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25.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25.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25.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25.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25.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25.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25.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25.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25.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25.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25.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25.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25.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25.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25.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25.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25.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25.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25.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25.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25.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25.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25.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25.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25.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25.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25.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25.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25.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25.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25.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25.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25.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25.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25.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25.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25.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25.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25.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25.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25.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25.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25.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25.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25.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25.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25.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25.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25.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25.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25.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25.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25.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25.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25.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25.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25.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25.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25.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25.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25.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25.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25.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25.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25.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25.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25.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25.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25.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25.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25.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25.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25.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25.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25.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25.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25.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25.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25.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25.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25.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25.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25.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25.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25.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25.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25.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25.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25.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25.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25.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25.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25.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25.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25.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25.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25.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25.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25.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25.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25.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25.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25.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25.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25.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25.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25.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25.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25.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25.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25.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25.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25.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25.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25.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25.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25.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25.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25.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25.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25.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25.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25.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25.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25.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25.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25.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25.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25.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25.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25.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25.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25.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25.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25.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25.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25.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25.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25.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25.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25.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25.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25.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25.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25.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25.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25.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25.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25.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25.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25.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25.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25.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25.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25.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25.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25.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25.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25.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25.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25.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25.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25.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25.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25.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25.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25.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25.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25.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25.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25.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25.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25.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25.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25.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25.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25.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25.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25.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25.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25.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25.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25.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25.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25.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25.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25.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25.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25.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25.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25.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25.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25.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25.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25.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25.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25.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25.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25.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25.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25.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25.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25.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25.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25.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25.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25.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25.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25.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25.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25.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25.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25.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25.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25.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25.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25.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25.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25.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25.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25.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25.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25.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25.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25.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25.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25.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25.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25.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25.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25.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25.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25.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25.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25.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25.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25.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25.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25.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25.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25.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25.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25.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25.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25.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25.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25.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25.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25.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25.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25.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25.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25.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25.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25.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25.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25.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25.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25.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25.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25.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25.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25.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25.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25.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25.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25.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25.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25.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25.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25.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25.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25.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25.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25.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25.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25.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25.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25.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25.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25.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25.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25.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25.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25.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25.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25.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25.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25.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25.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25.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25.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25.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25.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25.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25.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25.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25.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25.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25.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25.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25.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25.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25.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25.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25.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25.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25.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25.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25.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25.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25.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25.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25.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25.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25.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25.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25.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25.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25.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25.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25.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25.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25.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25.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25.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25.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25.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25.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25.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25.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25.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25.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25.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25.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25.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25.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25.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25.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25.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25.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25.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25.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25.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25.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25.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25.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25.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25.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25.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25.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25.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25.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25.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25.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25.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25.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25.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ines arango</cp:lastModifiedBy>
  <cp:lastPrinted>2025-02-24T15:42:31Z</cp:lastPrinted>
  <dcterms:created xsi:type="dcterms:W3CDTF">2011-04-20T17:22:00Z</dcterms:created>
  <dcterms:modified xsi:type="dcterms:W3CDTF">2026-06-22T21:08:57Z</dcterms:modified>
</cp:coreProperties>
</file>