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pine\OneDrive\Escritorio\"/>
    </mc:Choice>
  </mc:AlternateContent>
  <bookViews>
    <workbookView xWindow="0" yWindow="0" windowWidth="23040" windowHeight="9072" activeTab="2"/>
  </bookViews>
  <sheets>
    <sheet name="Conjunto de datos" sheetId="2" r:id="rId1"/>
    <sheet name="Metadatos" sheetId="3" r:id="rId2"/>
    <sheet name="Diccionario " sheetId="4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8" roundtripDataChecksum="QHMWh1VI45vyBCJ1c7j77HtKydXlEPPCpihobOW57Ys="/>
    </ext>
  </extLst>
</workbook>
</file>

<file path=xl/calcChain.xml><?xml version="1.0" encoding="utf-8"?>
<calcChain xmlns="http://schemas.openxmlformats.org/spreadsheetml/2006/main">
  <c r="I31" i="2" l="1"/>
  <c r="I4" i="2" l="1"/>
  <c r="F36" i="2" l="1"/>
  <c r="H36" i="2" s="1"/>
  <c r="N36" i="2" s="1"/>
  <c r="K36" i="2"/>
  <c r="L36" i="2" s="1"/>
  <c r="F3" i="2"/>
  <c r="H3" i="2"/>
  <c r="K3" i="2"/>
  <c r="L3" i="2" s="1"/>
  <c r="N3" i="2"/>
  <c r="F31" i="2"/>
  <c r="H31" i="2" s="1"/>
  <c r="N31" i="2" s="1"/>
  <c r="F18" i="2"/>
  <c r="K18" i="2" s="1"/>
  <c r="L18" i="2" s="1"/>
  <c r="F41" i="2"/>
  <c r="F8" i="2"/>
  <c r="K8" i="2" s="1"/>
  <c r="L8" i="2" s="1"/>
  <c r="F9" i="2"/>
  <c r="K9" i="2"/>
  <c r="F10" i="2"/>
  <c r="K10" i="2" s="1"/>
  <c r="L10" i="2" s="1"/>
  <c r="F11" i="2"/>
  <c r="K11" i="2" s="1"/>
  <c r="L11" i="2" s="1"/>
  <c r="F4" i="2"/>
  <c r="H4" i="2" s="1"/>
  <c r="N4" i="2" s="1"/>
  <c r="K4" i="2"/>
  <c r="L4" i="2" s="1"/>
  <c r="F5" i="2"/>
  <c r="H5" i="2" s="1"/>
  <c r="F63" i="2"/>
  <c r="F55" i="2"/>
  <c r="H55" i="2"/>
  <c r="N55" i="2" s="1"/>
  <c r="F40" i="2"/>
  <c r="F35" i="2"/>
  <c r="H35" i="2"/>
  <c r="N35" i="2"/>
  <c r="F29" i="2"/>
  <c r="H29" i="2" s="1"/>
  <c r="N29" i="2" s="1"/>
  <c r="K35" i="2"/>
  <c r="L35" i="2"/>
  <c r="K29" i="2"/>
  <c r="L29" i="2" s="1"/>
  <c r="K55" i="2"/>
  <c r="L55" i="2" s="1"/>
  <c r="F56" i="2"/>
  <c r="F38" i="2"/>
  <c r="F30" i="2"/>
  <c r="H30" i="2" s="1"/>
  <c r="N30" i="2" s="1"/>
  <c r="F67" i="2"/>
  <c r="F66" i="2"/>
  <c r="F65" i="2"/>
  <c r="F58" i="2"/>
  <c r="F50" i="2"/>
  <c r="K50" i="2" s="1"/>
  <c r="L50" i="2" s="1"/>
  <c r="F49" i="2"/>
  <c r="H49" i="2" s="1"/>
  <c r="N49" i="2" s="1"/>
  <c r="F48" i="2"/>
  <c r="H48" i="2" s="1"/>
  <c r="N48" i="2" s="1"/>
  <c r="F45" i="2"/>
  <c r="H45" i="2" s="1"/>
  <c r="F46" i="2"/>
  <c r="K46" i="2" s="1"/>
  <c r="L46" i="2" s="1"/>
  <c r="F43" i="2"/>
  <c r="F44" i="2"/>
  <c r="F42" i="2"/>
  <c r="K42" i="2"/>
  <c r="L42" i="2" s="1"/>
  <c r="F34" i="2"/>
  <c r="K34" i="2" s="1"/>
  <c r="L34" i="2" s="1"/>
  <c r="F37" i="2"/>
  <c r="H37" i="2" s="1"/>
  <c r="N37" i="2" s="1"/>
  <c r="F33" i="2"/>
  <c r="F15" i="2"/>
  <c r="K15" i="2" s="1"/>
  <c r="L15" i="2" s="1"/>
  <c r="F16" i="2"/>
  <c r="K16" i="2" s="1"/>
  <c r="L16" i="2" s="1"/>
  <c r="F17" i="2"/>
  <c r="F14" i="2"/>
  <c r="F12" i="2"/>
  <c r="H12" i="2" s="1"/>
  <c r="F13" i="2"/>
  <c r="H13" i="2" s="1"/>
  <c r="N13" i="2" s="1"/>
  <c r="F7" i="2"/>
  <c r="K7" i="2"/>
  <c r="L7" i="2" s="1"/>
  <c r="F2" i="2"/>
  <c r="H2" i="2" s="1"/>
  <c r="H46" i="2"/>
  <c r="N46" i="2" s="1"/>
  <c r="F53" i="2"/>
  <c r="H53" i="2" s="1"/>
  <c r="N53" i="2" s="1"/>
  <c r="K53" i="2"/>
  <c r="L53" i="2"/>
  <c r="F59" i="2"/>
  <c r="H59" i="2"/>
  <c r="F62" i="2"/>
  <c r="H62" i="2" s="1"/>
  <c r="K59" i="2"/>
  <c r="L59" i="2" s="1"/>
  <c r="N59" i="2"/>
  <c r="F51" i="2"/>
  <c r="K51" i="2" s="1"/>
  <c r="L51" i="2" s="1"/>
  <c r="N50" i="2"/>
  <c r="F28" i="2"/>
  <c r="F52" i="2"/>
  <c r="H52" i="2" s="1"/>
  <c r="N52" i="2" s="1"/>
  <c r="H66" i="2"/>
  <c r="F64" i="2"/>
  <c r="H64" i="2" s="1"/>
  <c r="F47" i="2"/>
  <c r="H47" i="2" s="1"/>
  <c r="N47" i="2" s="1"/>
  <c r="F25" i="2"/>
  <c r="K25" i="2" s="1"/>
  <c r="L25" i="2" s="1"/>
  <c r="F26" i="2"/>
  <c r="H26" i="2" s="1"/>
  <c r="N26" i="2" s="1"/>
  <c r="F27" i="2"/>
  <c r="H27" i="2" s="1"/>
  <c r="N27" i="2" s="1"/>
  <c r="F19" i="2"/>
  <c r="K19" i="2" s="1"/>
  <c r="L19" i="2" s="1"/>
  <c r="N66" i="2"/>
  <c r="K66" i="2"/>
  <c r="L66" i="2" s="1"/>
  <c r="F54" i="2"/>
  <c r="K54" i="2"/>
  <c r="L54" i="2"/>
  <c r="F39" i="2"/>
  <c r="K39" i="2" s="1"/>
  <c r="L39" i="2" s="1"/>
  <c r="K37" i="2"/>
  <c r="L37" i="2"/>
  <c r="N25" i="2"/>
  <c r="F24" i="2"/>
  <c r="K24" i="2" s="1"/>
  <c r="L24" i="2" s="1"/>
  <c r="F21" i="2"/>
  <c r="H67" i="2"/>
  <c r="K67" i="2" s="1"/>
  <c r="L67" i="2" s="1"/>
  <c r="H65" i="2"/>
  <c r="N65" i="2" s="1"/>
  <c r="H63" i="2"/>
  <c r="N63" i="2" s="1"/>
  <c r="F57" i="2"/>
  <c r="H57" i="2" s="1"/>
  <c r="H56" i="2"/>
  <c r="N56" i="2" s="1"/>
  <c r="H54" i="2"/>
  <c r="N54" i="2" s="1"/>
  <c r="H58" i="2"/>
  <c r="N58" i="2" s="1"/>
  <c r="F60" i="2"/>
  <c r="H60" i="2" s="1"/>
  <c r="F61" i="2"/>
  <c r="H61" i="2"/>
  <c r="N61" i="2" s="1"/>
  <c r="K61" i="2"/>
  <c r="L61" i="2" s="1"/>
  <c r="K45" i="2"/>
  <c r="L45" i="2"/>
  <c r="K41" i="2"/>
  <c r="L41" i="2" s="1"/>
  <c r="H42" i="2"/>
  <c r="N42" i="2"/>
  <c r="H43" i="2"/>
  <c r="N43" i="2" s="1"/>
  <c r="H44" i="2"/>
  <c r="N44" i="2"/>
  <c r="H40" i="2"/>
  <c r="N40" i="2" s="1"/>
  <c r="F32" i="2"/>
  <c r="K32" i="2"/>
  <c r="L32" i="2" s="1"/>
  <c r="K33" i="2"/>
  <c r="L33" i="2" s="1"/>
  <c r="H38" i="2"/>
  <c r="N38" i="2"/>
  <c r="F23" i="2"/>
  <c r="H23" i="2"/>
  <c r="N23" i="2"/>
  <c r="F22" i="2"/>
  <c r="K22" i="2" s="1"/>
  <c r="L22" i="2" s="1"/>
  <c r="K21" i="2"/>
  <c r="L21" i="2" s="1"/>
  <c r="H21" i="2"/>
  <c r="N21" i="2"/>
  <c r="F20" i="2"/>
  <c r="K20" i="2" s="1"/>
  <c r="L20" i="2" s="1"/>
  <c r="H17" i="2"/>
  <c r="H15" i="2"/>
  <c r="K14" i="2"/>
  <c r="L14" i="2" s="1"/>
  <c r="H9" i="2"/>
  <c r="N9" i="2" s="1"/>
  <c r="K12" i="2"/>
  <c r="L12" i="2" s="1"/>
  <c r="F6" i="2"/>
  <c r="H6" i="2" s="1"/>
  <c r="H7" i="2"/>
  <c r="N7" i="2"/>
  <c r="H8" i="2"/>
  <c r="N8" i="2"/>
  <c r="H32" i="2"/>
  <c r="N32" i="2" s="1"/>
  <c r="K65" i="2"/>
  <c r="L65" i="2"/>
  <c r="K52" i="2"/>
  <c r="L52" i="2" s="1"/>
  <c r="K38" i="2"/>
  <c r="L38" i="2" s="1"/>
  <c r="H20" i="2"/>
  <c r="N20" i="2"/>
  <c r="K13" i="2"/>
  <c r="L13" i="2" s="1"/>
  <c r="H11" i="2"/>
  <c r="N11" i="2" s="1"/>
  <c r="K27" i="2"/>
  <c r="L27" i="2" s="1"/>
  <c r="K17" i="2"/>
  <c r="L17" i="2" s="1"/>
  <c r="K23" i="2"/>
  <c r="L23" i="2"/>
  <c r="H33" i="2"/>
  <c r="N33" i="2"/>
  <c r="H41" i="2"/>
  <c r="N41" i="2"/>
  <c r="K40" i="2"/>
  <c r="L40" i="2"/>
  <c r="K48" i="2"/>
  <c r="L48" i="2"/>
  <c r="K43" i="2"/>
  <c r="L43" i="2"/>
  <c r="K44" i="2"/>
  <c r="L44" i="2"/>
  <c r="H14" i="2"/>
  <c r="L9" i="2"/>
  <c r="K2" i="2" l="1"/>
  <c r="L2" i="2" s="1"/>
  <c r="N2" i="2"/>
  <c r="N5" i="2"/>
  <c r="K5" i="2"/>
  <c r="L5" i="2" s="1"/>
  <c r="K64" i="2"/>
  <c r="L64" i="2" s="1"/>
  <c r="N64" i="2"/>
  <c r="N60" i="2"/>
  <c r="K60" i="2"/>
  <c r="L60" i="2" s="1"/>
  <c r="N57" i="2"/>
  <c r="K57" i="2"/>
  <c r="L57" i="2" s="1"/>
  <c r="N62" i="2"/>
  <c r="K62" i="2"/>
  <c r="L62" i="2" s="1"/>
  <c r="K58" i="2"/>
  <c r="L58" i="2" s="1"/>
  <c r="K28" i="2"/>
  <c r="L28" i="2" s="1"/>
  <c r="H22" i="2"/>
  <c r="N22" i="2" s="1"/>
  <c r="H16" i="2"/>
  <c r="H34" i="2"/>
  <c r="N34" i="2" s="1"/>
  <c r="H51" i="2"/>
  <c r="N51" i="2" s="1"/>
  <c r="H18" i="2"/>
  <c r="N18" i="2" s="1"/>
  <c r="K47" i="2"/>
  <c r="L47" i="2" s="1"/>
  <c r="N67" i="2"/>
  <c r="K56" i="2"/>
  <c r="L56" i="2" s="1"/>
  <c r="H19" i="2"/>
  <c r="N19" i="2" s="1"/>
  <c r="K63" i="2"/>
  <c r="L63" i="2" s="1"/>
  <c r="H24" i="2"/>
  <c r="N24" i="2" s="1"/>
  <c r="K49" i="2"/>
  <c r="L49" i="2" s="1"/>
  <c r="K31" i="2"/>
  <c r="L31" i="2" s="1"/>
  <c r="K30" i="2"/>
  <c r="L30" i="2" s="1"/>
  <c r="H39" i="2"/>
  <c r="N39" i="2" s="1"/>
  <c r="K26" i="2"/>
  <c r="L26" i="2" s="1"/>
  <c r="H28" i="2"/>
  <c r="N28" i="2" s="1"/>
  <c r="H10" i="2"/>
  <c r="N10" i="2" s="1"/>
  <c r="K6" i="2"/>
  <c r="L6" i="2" s="1"/>
</calcChain>
</file>

<file path=xl/sharedStrings.xml><?xml version="1.0" encoding="utf-8"?>
<sst xmlns="http://schemas.openxmlformats.org/spreadsheetml/2006/main" count="192" uniqueCount="133">
  <si>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</si>
  <si>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</si>
  <si>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</si>
  <si>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</si>
  <si>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</si>
  <si>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</si>
  <si>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</si>
  <si>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</si>
  <si>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</si>
  <si>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</si>
  <si>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</si>
  <si>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Remuneraciones Unificadas</t>
  </si>
  <si>
    <t>Presupuesto Institucional</t>
  </si>
  <si>
    <t>Nombre del campo</t>
  </si>
  <si>
    <t>Monto inicialmente asignado al elemento presupuestario</t>
  </si>
  <si>
    <t>Monto modificado o ajustado posteriormente al elemento presupuestario</t>
  </si>
  <si>
    <t>Monto certificado o aprobado para el elemento presupuestario</t>
  </si>
  <si>
    <t>Monto comprometido o reservado para el elemento presupuestario</t>
  </si>
  <si>
    <t>Saldo restante por comprometer o reservar para el elemento presupuestario</t>
  </si>
  <si>
    <t>Institucion</t>
  </si>
  <si>
    <t>Descripcion</t>
  </si>
  <si>
    <t>Descripcion de campo</t>
  </si>
  <si>
    <t>Descripcion del elemento presupuestario</t>
  </si>
  <si>
    <t>Monto devengado o registrado como gasto efectuado en relacion al elemento presupuestario</t>
  </si>
  <si>
    <t>Monto pagado o desembolsado hasta la fecha en relacion al elemento presupuestario</t>
  </si>
  <si>
    <t>Saldo restante por devengar o registrar como gasto en relacion al elemento presupuestario</t>
  </si>
  <si>
    <t>Saldo restante por pagar o desembolsar en relacion al elemento presupuestario</t>
  </si>
  <si>
    <t>Porcentaje de ejecucion</t>
  </si>
  <si>
    <t>Porcentaje de ejecucion o avance del gasto en relacion al monto total asignado al elemento presupuestario</t>
  </si>
  <si>
    <t>Categoria</t>
  </si>
  <si>
    <t>Categoria a la que pertenece el elemento presupuestario</t>
  </si>
  <si>
    <t>Monto codificado o asignado especificamente al elemento presupuestario</t>
  </si>
  <si>
    <t>Codigo identificador asignado a la categoria; descripcion o partida presupuestaria</t>
  </si>
  <si>
    <t>Fecha actualizacion de la informacion</t>
  </si>
  <si>
    <t>Periodicidad de actualizacion de la informacion</t>
  </si>
  <si>
    <t>Mensual</t>
  </si>
  <si>
    <t>Unidad poseedora de la informacion</t>
  </si>
  <si>
    <t>Persona responsable de la unidad poseedora de la informacion</t>
  </si>
  <si>
    <t>Correo electronico de la persona responsable de la unidad poseedora de la informacion</t>
  </si>
  <si>
    <t>Numero telefonico de la persona responsable de la unidad poseedora de la informacion</t>
  </si>
  <si>
    <t>Licencia</t>
  </si>
  <si>
    <t>Aportes A Juntas Parroquiales Rurales 30%</t>
  </si>
  <si>
    <t>TRANSFERENCIAS O DONACIONES CORRIENTES</t>
  </si>
  <si>
    <t>Aportes y Participaciones del Sector Público</t>
  </si>
  <si>
    <t>De Exportación de Hidrocarburos y Derivados</t>
  </si>
  <si>
    <t xml:space="preserve">Aportes y Participaciones de Capital e Inversión a los Gobiernos Autónomos Descentralizados y Regímenes
Especiales
</t>
  </si>
  <si>
    <t xml:space="preserve">Aporte a Juntas Parroquiales Rurales
</t>
  </si>
  <si>
    <t>Saldos en Caja y Bancos</t>
  </si>
  <si>
    <t xml:space="preserve"> De Fondos Gobierno Central</t>
  </si>
  <si>
    <t>Remuneraciones Básicas</t>
  </si>
  <si>
    <t>Remuneraciones Complementarias</t>
  </si>
  <si>
    <t>Decimo Cuarto Sueldo</t>
  </si>
  <si>
    <t xml:space="preserve">Aportes Patronales a la Seguridad Social
</t>
  </si>
  <si>
    <t>Aporte Patronal</t>
  </si>
  <si>
    <t>Fondo de Reserva</t>
  </si>
  <si>
    <t>BIENES Y SERVICIOS DE CONSUMO</t>
  </si>
  <si>
    <t>Agua Potable</t>
  </si>
  <si>
    <t>Energia Electrica</t>
  </si>
  <si>
    <t xml:space="preserve">Traslados, Instalaciones, Viáticos y Subsistencias
</t>
  </si>
  <si>
    <t>Viaticos Y Subsistencias En El Interior</t>
  </si>
  <si>
    <t>Contratación de Estudios, Investigaciones y Servicios Técnicos Especializados.</t>
  </si>
  <si>
    <t>Egresos en Informática</t>
  </si>
  <si>
    <t>Bienes de Uso y Consumo Corriente</t>
  </si>
  <si>
    <t>Vestuario, Lencería y Prendas de 
Protección</t>
  </si>
  <si>
    <t>Materiales De Oficina</t>
  </si>
  <si>
    <t>Materiales De Aseo</t>
  </si>
  <si>
    <t>Intereses y Otros Cargos de la Deuda Pública Interna</t>
  </si>
  <si>
    <t xml:space="preserve">Sector Público Financiero
</t>
  </si>
  <si>
    <t>OTROS EGRESOS CORRIENTES</t>
  </si>
  <si>
    <t>Seguros, Costos Financieros y Otros Egresos</t>
  </si>
  <si>
    <t>Seguros</t>
  </si>
  <si>
    <t xml:space="preserve">Comisiones Bancarias
</t>
  </si>
  <si>
    <t>Decimo Tercer Sueldo</t>
  </si>
  <si>
    <t>Remuneraciones Temporales</t>
  </si>
  <si>
    <t>Servicios Personales por Contrato</t>
  </si>
  <si>
    <t>Aportes Patronales a la Seguridad Social</t>
  </si>
  <si>
    <t>Fondo De Reserva</t>
  </si>
  <si>
    <t>Servicios Generales</t>
  </si>
  <si>
    <t>Transporte de Personal</t>
  </si>
  <si>
    <t>Fletes Y Maniobras</t>
  </si>
  <si>
    <t>Espectáculos Culturales Y Sociales</t>
  </si>
  <si>
    <t>Edificios, Locales Y Residencias</t>
  </si>
  <si>
    <t xml:space="preserve">Instalación, Mantenimiento y Reparación </t>
  </si>
  <si>
    <t>Instalación, Mantenimiento y Reparación</t>
  </si>
  <si>
    <t>Maquinarias Y Equipos</t>
  </si>
  <si>
    <t xml:space="preserve">Infraestructura
</t>
  </si>
  <si>
    <t>Arrendamiento de Bienes</t>
  </si>
  <si>
    <t>Maquinarias y Equipos</t>
  </si>
  <si>
    <t>Honorario Por Contratos Civiles</t>
  </si>
  <si>
    <t>Desarrollo de Sistemas Informáticos</t>
  </si>
  <si>
    <t>Mantenimiento y Reparación de Equipos 
y Sistemas Informáticos</t>
  </si>
  <si>
    <t>Alimentos Y Bebidas</t>
  </si>
  <si>
    <t>Bienes de Uso y Consumo de Inversión</t>
  </si>
  <si>
    <t>Combustibles Y Lubricantes</t>
  </si>
  <si>
    <t>Materiales De Construcción, Eléctricos, 
Plomería Y Carpintería</t>
  </si>
  <si>
    <t>Repuestos Y Accesorio</t>
  </si>
  <si>
    <t>Suministros Para Actividades 
Agropecuarias, Pesca Y Caza</t>
  </si>
  <si>
    <t>Bienes Muebles no Depreciables</t>
  </si>
  <si>
    <t>Obras de Infraestructura</t>
  </si>
  <si>
    <t>Construcciones Y Edificaciones</t>
  </si>
  <si>
    <t>Otras Obras de Infraestructura</t>
  </si>
  <si>
    <t>Transferencias o Donaciones para Inversión al Sector Público</t>
  </si>
  <si>
    <t>A Entidades Descentralizadas y 
Autónomas</t>
  </si>
  <si>
    <t>Conajupare</t>
  </si>
  <si>
    <t>Bienes Muebles</t>
  </si>
  <si>
    <t xml:space="preserve">Maquinarias y Equipos </t>
  </si>
  <si>
    <t>Equipos, Sistemas Y Paquetes 
Informáticos</t>
  </si>
  <si>
    <t>Amortización Deuda Interna</t>
  </si>
  <si>
    <t>Al Sector Público Financiero</t>
  </si>
  <si>
    <t>Decimo tercer Sueldo</t>
  </si>
  <si>
    <t>Horas Extraordinarias y 
Suplementarias</t>
  </si>
  <si>
    <t>Horas extras y suplem</t>
  </si>
  <si>
    <t xml:space="preserve"> Combustible</t>
  </si>
  <si>
    <t xml:space="preserve"> Mobiliarios</t>
  </si>
  <si>
    <t>SECRETARIA TESORERA</t>
  </si>
  <si>
    <t>CRISTINA ESTEFANIA DELGADO ALAVA</t>
  </si>
  <si>
    <t>jpinesarango@hotmail.es</t>
  </si>
  <si>
    <t>CC-BY-40</t>
  </si>
  <si>
    <t>Gobierno Autonomo Descentralizado Parroquial Rural Ines Arango</t>
  </si>
  <si>
    <t>Impuestos Tasas y Contribuciones</t>
  </si>
  <si>
    <t>De Urbanizacion y Embellecimiento</t>
  </si>
  <si>
    <t>Vehiculo</t>
  </si>
  <si>
    <t>Terrenos</t>
  </si>
  <si>
    <t>Bienes Inmuebles</t>
  </si>
  <si>
    <t>Costas Judiciales, Trámites Notariales, Legalización de Documentos y Arreglos Extrajudiciales</t>
  </si>
  <si>
    <t>Bienes Artísticos, Culturales, Bienes Deportivos y Símbolos Patrios</t>
  </si>
  <si>
    <t>Vestuario, Lencería, PrendasdeProtección, Insumos yAccesoriosparauniformes del personal deProtección,
 Vigilancia y Seguridad.</t>
  </si>
  <si>
    <t>Energía Eléctrica</t>
  </si>
  <si>
    <t>Difusión, Información y Publicidad</t>
  </si>
  <si>
    <t>Obras Publicas de Transporte y Vias</t>
  </si>
  <si>
    <t>Telecomunicaciones</t>
  </si>
  <si>
    <t>Del Gobierno Provincial de Orellana</t>
  </si>
  <si>
    <t>Servicio de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</si>
</sst>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8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justify" vertical="center"/>
    </xf>
    <xf numFmtId="0" fontId="1" fillId="0" borderId="2" xfId="0" applyFont="1" applyBorder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3" fillId="2" borderId="2" xfId="0" applyFont="1" applyFill="1" applyBorder="1" applyAlignment="1">
      <alignment horizontal="justify" vertical="center"/>
    </xf>
    <xf numFmtId="0" fontId="4" fillId="0" borderId="2" xfId="0" applyFont="1" applyBorder="1" applyAlignment="1">
      <alignment horizontal="justify" vertical="center"/>
    </xf>
    <xf numFmtId="0" fontId="2" fillId="2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9" fontId="1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4" fontId="1" fillId="0" borderId="5" xfId="0" applyNumberFormat="1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/>
    </xf>
    <xf numFmtId="9" fontId="1" fillId="0" borderId="3" xfId="2" applyFont="1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44" fontId="1" fillId="0" borderId="5" xfId="1" applyFont="1" applyBorder="1" applyAlignment="1">
      <alignment horizontal="center" vertical="center"/>
    </xf>
    <xf numFmtId="9" fontId="1" fillId="0" borderId="5" xfId="2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44" fontId="1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 wrapText="1"/>
    </xf>
    <xf numFmtId="0" fontId="7" fillId="0" borderId="3" xfId="3" applyBorder="1" applyAlignment="1">
      <alignment horizontal="center" vertical="center" wrapText="1"/>
    </xf>
    <xf numFmtId="44" fontId="1" fillId="0" borderId="3" xfId="1" applyFont="1" applyFill="1" applyBorder="1" applyAlignment="1">
      <alignment horizontal="center" vertical="center"/>
    </xf>
    <xf numFmtId="44" fontId="1" fillId="0" borderId="0" xfId="1" applyFont="1" applyBorder="1" applyAlignment="1">
      <alignment horizontal="center" vertical="center"/>
    </xf>
    <xf numFmtId="44" fontId="1" fillId="0" borderId="4" xfId="1" applyFont="1" applyFill="1" applyBorder="1" applyAlignment="1">
      <alignment horizontal="center" vertical="center"/>
    </xf>
    <xf numFmtId="44" fontId="1" fillId="0" borderId="6" xfId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" fontId="0" fillId="0" borderId="3" xfId="0" applyNumberFormat="1" applyBorder="1" applyAlignment="1">
      <alignment vertical="center"/>
    </xf>
    <xf numFmtId="44" fontId="1" fillId="0" borderId="9" xfId="1" applyFon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44" fontId="1" fillId="0" borderId="9" xfId="0" applyNumberFormat="1" applyFont="1" applyBorder="1" applyAlignment="1">
      <alignment horizontal="center" vertical="center"/>
    </xf>
    <xf numFmtId="44" fontId="1" fillId="0" borderId="12" xfId="0" applyNumberFormat="1" applyFont="1" applyBorder="1" applyAlignment="1">
      <alignment horizontal="center" vertical="center"/>
    </xf>
    <xf numFmtId="44" fontId="1" fillId="0" borderId="12" xfId="1" applyFont="1" applyBorder="1" applyAlignment="1">
      <alignment horizontal="center" vertical="center"/>
    </xf>
    <xf numFmtId="44" fontId="1" fillId="0" borderId="13" xfId="1" applyFont="1" applyBorder="1" applyAlignment="1">
      <alignment horizontal="center" vertical="center"/>
    </xf>
    <xf numFmtId="44" fontId="1" fillId="0" borderId="12" xfId="1" applyFont="1" applyBorder="1" applyAlignment="1">
      <alignment horizontal="center" vertical="center" wrapText="1"/>
    </xf>
    <xf numFmtId="44" fontId="1" fillId="0" borderId="14" xfId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</cellXfs>
  <cellStyles count="4">
    <cellStyle name="Hipervínculo" xfId="3" builtinId="8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NUL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pinesarango@hotmail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7"/>
  <sheetViews>
    <sheetView zoomScale="85" zoomScaleNormal="85" workbookViewId="0">
      <pane ySplit="1" topLeftCell="A2" activePane="bottomLeft" state="frozen"/>
      <selection pane="bottomLeft" activeCell="I42" sqref="I42"/>
    </sheetView>
  </sheetViews>
  <sheetFormatPr baseColWidth="10" defaultColWidth="14.44140625" defaultRowHeight="15" customHeight="1" x14ac:dyDescent="0.3"/>
  <cols>
    <col min="1" max="1" width="15.88671875" bestFit="1" customWidth="1"/>
    <col min="2" max="2" width="23.88671875" customWidth="1"/>
    <col min="3" max="3" width="27.33203125" bestFit="1" customWidth="1"/>
    <col min="4" max="4" width="16" customWidth="1"/>
    <col min="5" max="5" width="21.109375" customWidth="1"/>
    <col min="6" max="6" width="27.6640625" customWidth="1"/>
    <col min="7" max="7" width="18.88671875" bestFit="1" customWidth="1"/>
    <col min="8" max="8" width="15.6640625" bestFit="1" customWidth="1"/>
    <col min="9" max="9" width="14.88671875" customWidth="1"/>
    <col min="10" max="10" width="13.88671875" bestFit="1" customWidth="1"/>
    <col min="11" max="11" width="21.33203125" customWidth="1"/>
    <col min="12" max="12" width="22" customWidth="1"/>
    <col min="13" max="13" width="18" customWidth="1"/>
    <col min="14" max="14" width="30.33203125" customWidth="1"/>
    <col min="15" max="26" width="10" customWidth="1"/>
  </cols>
  <sheetData>
    <row r="1" spans="1:26" ht="37.5" customHeight="1" x14ac:dyDescent="0.3">
      <c r="A1" s="2" t="s">
        <v>0</v>
      </c>
      <c r="B1" s="2" t="s">
        <v>29</v>
      </c>
      <c r="C1" s="2" t="s">
        <v>20</v>
      </c>
      <c r="D1" s="59" t="s">
        <v>1</v>
      </c>
      <c r="E1" s="59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3" t="s">
        <v>7</v>
      </c>
      <c r="K1" s="2" t="s">
        <v>8</v>
      </c>
      <c r="L1" s="2" t="s">
        <v>9</v>
      </c>
      <c r="M1" s="2" t="s">
        <v>10</v>
      </c>
      <c r="N1" s="2" t="s">
        <v>27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7" customFormat="1" ht="46.8" x14ac:dyDescent="0.3">
      <c r="A2" s="17">
        <v>180608</v>
      </c>
      <c r="B2" s="12" t="s">
        <v>42</v>
      </c>
      <c r="C2" s="48" t="s">
        <v>41</v>
      </c>
      <c r="D2" s="27">
        <v>81600</v>
      </c>
      <c r="E2" s="27"/>
      <c r="F2" s="53">
        <f>D2+E2</f>
        <v>81600</v>
      </c>
      <c r="G2" s="16">
        <v>0</v>
      </c>
      <c r="H2" s="20">
        <f>F2</f>
        <v>81600</v>
      </c>
      <c r="I2" s="18">
        <v>5954.8</v>
      </c>
      <c r="J2" s="18"/>
      <c r="K2" s="20">
        <f>H2-I2</f>
        <v>75645.2</v>
      </c>
      <c r="L2" s="18">
        <f t="shared" ref="L2:L11" si="0">K2</f>
        <v>75645.2</v>
      </c>
      <c r="M2" s="19">
        <v>0</v>
      </c>
      <c r="N2" s="21">
        <f>I2/H2</f>
        <v>7.2975490196078435E-2</v>
      </c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17" customFormat="1" ht="46.8" x14ac:dyDescent="0.3">
      <c r="A3" s="17">
        <v>28010201</v>
      </c>
      <c r="B3" s="12" t="s">
        <v>43</v>
      </c>
      <c r="C3" s="47" t="s">
        <v>131</v>
      </c>
      <c r="D3" s="27">
        <v>17500</v>
      </c>
      <c r="E3" s="27"/>
      <c r="F3" s="53">
        <f>D3+E3</f>
        <v>17500</v>
      </c>
      <c r="G3" s="16">
        <v>1</v>
      </c>
      <c r="H3" s="20">
        <f>F3</f>
        <v>17500</v>
      </c>
      <c r="I3" s="18"/>
      <c r="J3" s="18"/>
      <c r="K3" s="20">
        <f>H3-I3</f>
        <v>17500</v>
      </c>
      <c r="L3" s="18">
        <f t="shared" si="0"/>
        <v>17500</v>
      </c>
      <c r="M3" s="19">
        <v>0</v>
      </c>
      <c r="N3" s="21">
        <f>I3/H3</f>
        <v>0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17" customFormat="1" ht="46.8" x14ac:dyDescent="0.3">
      <c r="A4" s="15">
        <v>280402</v>
      </c>
      <c r="B4" s="12" t="s">
        <v>43</v>
      </c>
      <c r="C4" s="49" t="s">
        <v>44</v>
      </c>
      <c r="D4" s="27">
        <v>220600</v>
      </c>
      <c r="E4" s="27"/>
      <c r="F4" s="53">
        <f t="shared" ref="F4" si="1">D4+E4</f>
        <v>220600</v>
      </c>
      <c r="G4" s="25">
        <v>0</v>
      </c>
      <c r="H4" s="18">
        <f>F4</f>
        <v>220600</v>
      </c>
      <c r="I4" s="18">
        <f>15897.84+1785.78+17152.22+2031.75</f>
        <v>36867.589999999997</v>
      </c>
      <c r="J4" s="18"/>
      <c r="K4" s="18">
        <f>F4-I4</f>
        <v>183732.41</v>
      </c>
      <c r="L4" s="18">
        <f t="shared" si="0"/>
        <v>183732.41</v>
      </c>
      <c r="M4" s="15">
        <v>0</v>
      </c>
      <c r="N4" s="21">
        <f t="shared" ref="N4:N61" si="2">I4/H4</f>
        <v>0.16712416137805983</v>
      </c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17" customFormat="1" ht="124.8" x14ac:dyDescent="0.3">
      <c r="A5" s="15">
        <v>280608</v>
      </c>
      <c r="B5" s="12" t="s">
        <v>45</v>
      </c>
      <c r="C5" s="49" t="s">
        <v>46</v>
      </c>
      <c r="D5" s="27">
        <v>90671.14</v>
      </c>
      <c r="E5" s="27"/>
      <c r="F5" s="54">
        <f>D5+E5</f>
        <v>90671.14</v>
      </c>
      <c r="G5" s="15">
        <v>0</v>
      </c>
      <c r="H5" s="27">
        <f t="shared" ref="H5:H10" si="3">F5</f>
        <v>90671.14</v>
      </c>
      <c r="I5" s="46">
        <v>10951.13</v>
      </c>
      <c r="J5" s="27"/>
      <c r="K5" s="45">
        <f>H5-I5</f>
        <v>79720.009999999995</v>
      </c>
      <c r="L5" s="18">
        <f t="shared" si="0"/>
        <v>79720.009999999995</v>
      </c>
      <c r="M5" s="15">
        <v>0</v>
      </c>
      <c r="N5" s="21">
        <f t="shared" si="2"/>
        <v>0.1207785630576609</v>
      </c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17" customFormat="1" ht="24.6" customHeight="1" x14ac:dyDescent="0.3">
      <c r="A6" s="15">
        <v>370101</v>
      </c>
      <c r="B6" s="15" t="s">
        <v>47</v>
      </c>
      <c r="C6" s="50" t="s">
        <v>48</v>
      </c>
      <c r="D6" s="27"/>
      <c r="E6" s="27">
        <v>126148.32</v>
      </c>
      <c r="F6" s="55">
        <f>D6+E6</f>
        <v>126148.32</v>
      </c>
      <c r="G6" s="15">
        <v>0</v>
      </c>
      <c r="H6" s="27">
        <f t="shared" si="3"/>
        <v>126148.32</v>
      </c>
      <c r="I6" s="44"/>
      <c r="J6" s="27"/>
      <c r="K6" s="27">
        <f>F6</f>
        <v>126148.32</v>
      </c>
      <c r="L6" s="18">
        <f t="shared" si="0"/>
        <v>126148.32</v>
      </c>
      <c r="M6" s="15">
        <v>0</v>
      </c>
      <c r="N6" s="21">
        <v>1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17" customFormat="1" ht="20.399999999999999" customHeight="1" x14ac:dyDescent="0.3">
      <c r="A7" s="15">
        <v>510105</v>
      </c>
      <c r="B7" s="15" t="s">
        <v>49</v>
      </c>
      <c r="C7" s="50" t="s">
        <v>11</v>
      </c>
      <c r="D7" s="27">
        <v>53688</v>
      </c>
      <c r="E7" s="27"/>
      <c r="F7" s="56">
        <f>D7+E7</f>
        <v>53688</v>
      </c>
      <c r="G7" s="43">
        <v>0</v>
      </c>
      <c r="H7" s="42">
        <f t="shared" si="3"/>
        <v>53688</v>
      </c>
      <c r="I7" s="42">
        <v>8948</v>
      </c>
      <c r="J7" s="42"/>
      <c r="K7" s="42">
        <f>F7-I7</f>
        <v>44740</v>
      </c>
      <c r="L7" s="42">
        <f t="shared" si="0"/>
        <v>44740</v>
      </c>
      <c r="M7" s="15">
        <v>0</v>
      </c>
      <c r="N7" s="21">
        <f t="shared" si="2"/>
        <v>0.16666666666666666</v>
      </c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17" customFormat="1" ht="31.2" x14ac:dyDescent="0.3">
      <c r="A8" s="15">
        <v>510203</v>
      </c>
      <c r="B8" s="12" t="s">
        <v>50</v>
      </c>
      <c r="C8" s="50" t="s">
        <v>109</v>
      </c>
      <c r="D8" s="27">
        <v>4474</v>
      </c>
      <c r="E8" s="27"/>
      <c r="F8" s="45">
        <f>D8+E8</f>
        <v>4474</v>
      </c>
      <c r="G8" s="15">
        <v>0</v>
      </c>
      <c r="H8" s="18">
        <f t="shared" si="3"/>
        <v>4474</v>
      </c>
      <c r="I8" s="18"/>
      <c r="J8" s="18"/>
      <c r="K8" s="18">
        <f t="shared" ref="K8:K11" si="4">F8-I8</f>
        <v>4474</v>
      </c>
      <c r="L8" s="18">
        <f t="shared" si="0"/>
        <v>4474</v>
      </c>
      <c r="M8" s="15">
        <v>0</v>
      </c>
      <c r="N8" s="21">
        <f t="shared" si="2"/>
        <v>0</v>
      </c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17" customFormat="1" ht="31.2" x14ac:dyDescent="0.3">
      <c r="A9" s="15">
        <v>510204</v>
      </c>
      <c r="B9" s="12" t="s">
        <v>50</v>
      </c>
      <c r="C9" s="50" t="s">
        <v>51</v>
      </c>
      <c r="D9" s="27">
        <v>2916</v>
      </c>
      <c r="E9" s="27"/>
      <c r="F9" s="45">
        <f>D9+E9</f>
        <v>2916</v>
      </c>
      <c r="G9" s="15">
        <v>0</v>
      </c>
      <c r="H9" s="18">
        <f t="shared" si="3"/>
        <v>2916</v>
      </c>
      <c r="I9" s="18"/>
      <c r="J9" s="18"/>
      <c r="K9" s="18">
        <f t="shared" si="4"/>
        <v>2916</v>
      </c>
      <c r="L9" s="18">
        <f t="shared" si="0"/>
        <v>2916</v>
      </c>
      <c r="M9" s="15">
        <v>0</v>
      </c>
      <c r="N9" s="21">
        <f t="shared" si="2"/>
        <v>0</v>
      </c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17" customFormat="1" ht="46.8" x14ac:dyDescent="0.3">
      <c r="A10" s="15">
        <v>510601</v>
      </c>
      <c r="B10" s="12" t="s">
        <v>52</v>
      </c>
      <c r="C10" s="50" t="s">
        <v>53</v>
      </c>
      <c r="D10" s="27">
        <v>6254.65</v>
      </c>
      <c r="E10" s="27">
        <v>1042.44</v>
      </c>
      <c r="F10" s="45">
        <f t="shared" ref="F10:F11" si="5">D10+E10</f>
        <v>7297.09</v>
      </c>
      <c r="G10" s="15">
        <v>0</v>
      </c>
      <c r="H10" s="18">
        <f t="shared" si="3"/>
        <v>7297.09</v>
      </c>
      <c r="I10" s="18"/>
      <c r="J10" s="18"/>
      <c r="K10" s="18">
        <f t="shared" si="4"/>
        <v>7297.09</v>
      </c>
      <c r="L10" s="18">
        <f t="shared" si="0"/>
        <v>7297.09</v>
      </c>
      <c r="M10" s="15">
        <v>0</v>
      </c>
      <c r="N10" s="21">
        <f t="shared" si="2"/>
        <v>0</v>
      </c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17" customFormat="1" ht="46.8" x14ac:dyDescent="0.3">
      <c r="A11" s="15">
        <v>510602</v>
      </c>
      <c r="B11" s="12" t="s">
        <v>52</v>
      </c>
      <c r="C11" s="50" t="s">
        <v>54</v>
      </c>
      <c r="D11" s="27">
        <v>4474</v>
      </c>
      <c r="E11" s="27">
        <v>656.08</v>
      </c>
      <c r="F11" s="45">
        <f t="shared" si="5"/>
        <v>5130.08</v>
      </c>
      <c r="G11" s="15">
        <v>0</v>
      </c>
      <c r="H11" s="24">
        <f>F11</f>
        <v>5130.08</v>
      </c>
      <c r="I11" s="18"/>
      <c r="J11" s="18"/>
      <c r="K11" s="18">
        <f t="shared" si="4"/>
        <v>5130.08</v>
      </c>
      <c r="L11" s="18">
        <f t="shared" si="0"/>
        <v>5130.08</v>
      </c>
      <c r="M11" s="15">
        <v>0</v>
      </c>
      <c r="N11" s="21">
        <f t="shared" si="2"/>
        <v>0</v>
      </c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17" customFormat="1" ht="31.2" x14ac:dyDescent="0.3">
      <c r="A12" s="15">
        <v>530101</v>
      </c>
      <c r="B12" s="12" t="s">
        <v>55</v>
      </c>
      <c r="C12" s="50" t="s">
        <v>56</v>
      </c>
      <c r="D12" s="27">
        <v>300</v>
      </c>
      <c r="E12" s="27"/>
      <c r="F12" s="45">
        <f>D12+E12</f>
        <v>300</v>
      </c>
      <c r="G12" s="15">
        <v>0</v>
      </c>
      <c r="H12" s="24">
        <f t="shared" ref="H12:H67" si="6">F12</f>
        <v>300</v>
      </c>
      <c r="I12" s="18"/>
      <c r="J12" s="18"/>
      <c r="K12" s="18">
        <f t="shared" ref="K12:K45" si="7">F12-I12</f>
        <v>300</v>
      </c>
      <c r="L12" s="18">
        <f t="shared" ref="L12:L49" si="8">K12</f>
        <v>300</v>
      </c>
      <c r="M12" s="15">
        <v>0</v>
      </c>
      <c r="N12" s="21">
        <v>0</v>
      </c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17" customFormat="1" ht="31.2" x14ac:dyDescent="0.3">
      <c r="A13" s="25">
        <v>530104</v>
      </c>
      <c r="B13" s="12" t="s">
        <v>55</v>
      </c>
      <c r="C13" s="51" t="s">
        <v>57</v>
      </c>
      <c r="D13" s="27"/>
      <c r="E13" s="27"/>
      <c r="F13" s="45">
        <f>D13+E13</f>
        <v>0</v>
      </c>
      <c r="G13" s="25">
        <v>0</v>
      </c>
      <c r="H13" s="26">
        <f t="shared" si="6"/>
        <v>0</v>
      </c>
      <c r="I13" s="18"/>
      <c r="J13" s="18"/>
      <c r="K13" s="18">
        <f t="shared" si="7"/>
        <v>0</v>
      </c>
      <c r="L13" s="18">
        <f t="shared" si="8"/>
        <v>0</v>
      </c>
      <c r="M13" s="25">
        <v>0</v>
      </c>
      <c r="N13" s="21" t="e">
        <f t="shared" si="2"/>
        <v>#DIV/0!</v>
      </c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17" customFormat="1" ht="62.4" x14ac:dyDescent="0.3">
      <c r="A14" s="15">
        <v>530303</v>
      </c>
      <c r="B14" s="12" t="s">
        <v>58</v>
      </c>
      <c r="C14" s="49" t="s">
        <v>59</v>
      </c>
      <c r="D14" s="27">
        <v>1505.59</v>
      </c>
      <c r="E14" s="27"/>
      <c r="F14" s="45">
        <f>D14+E14</f>
        <v>1505.59</v>
      </c>
      <c r="G14" s="15">
        <v>0</v>
      </c>
      <c r="H14" s="24">
        <f t="shared" si="6"/>
        <v>1505.59</v>
      </c>
      <c r="I14" s="18"/>
      <c r="J14" s="18"/>
      <c r="K14" s="27">
        <f t="shared" si="7"/>
        <v>1505.59</v>
      </c>
      <c r="L14" s="27">
        <f t="shared" si="8"/>
        <v>1505.59</v>
      </c>
      <c r="M14" s="15">
        <v>0</v>
      </c>
      <c r="N14" s="21">
        <v>0</v>
      </c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17" customFormat="1" ht="61.2" customHeight="1" x14ac:dyDescent="0.3">
      <c r="A15" s="15">
        <v>530802</v>
      </c>
      <c r="B15" s="23" t="s">
        <v>62</v>
      </c>
      <c r="C15" s="49" t="s">
        <v>63</v>
      </c>
      <c r="D15" s="27"/>
      <c r="E15" s="27"/>
      <c r="F15" s="45">
        <f t="shared" ref="F15:F17" si="9">D15+E15</f>
        <v>0</v>
      </c>
      <c r="G15" s="15">
        <v>0</v>
      </c>
      <c r="H15" s="24">
        <f t="shared" si="6"/>
        <v>0</v>
      </c>
      <c r="I15" s="18"/>
      <c r="J15" s="18"/>
      <c r="K15" s="27">
        <f t="shared" si="7"/>
        <v>0</v>
      </c>
      <c r="L15" s="27">
        <f t="shared" si="8"/>
        <v>0</v>
      </c>
      <c r="M15" s="15">
        <v>0</v>
      </c>
      <c r="N15" s="21">
        <v>0</v>
      </c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17" customFormat="1" ht="34.200000000000003" customHeight="1" x14ac:dyDescent="0.3">
      <c r="A16" s="15">
        <v>530804</v>
      </c>
      <c r="B16" s="12" t="s">
        <v>62</v>
      </c>
      <c r="C16" s="50" t="s">
        <v>64</v>
      </c>
      <c r="D16" s="27"/>
      <c r="E16" s="27"/>
      <c r="F16" s="45">
        <f t="shared" si="9"/>
        <v>0</v>
      </c>
      <c r="G16" s="15">
        <v>0</v>
      </c>
      <c r="H16" s="24">
        <f t="shared" si="6"/>
        <v>0</v>
      </c>
      <c r="I16" s="18"/>
      <c r="J16" s="18"/>
      <c r="K16" s="27">
        <f t="shared" si="7"/>
        <v>0</v>
      </c>
      <c r="L16" s="27">
        <f t="shared" si="8"/>
        <v>0</v>
      </c>
      <c r="M16" s="15">
        <v>0</v>
      </c>
      <c r="N16" s="21">
        <v>0</v>
      </c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17" customFormat="1" ht="15.75" customHeight="1" x14ac:dyDescent="0.3">
      <c r="A17" s="15">
        <v>530805</v>
      </c>
      <c r="B17" s="12" t="s">
        <v>62</v>
      </c>
      <c r="C17" s="49" t="s">
        <v>65</v>
      </c>
      <c r="D17" s="27"/>
      <c r="E17" s="27"/>
      <c r="F17" s="45">
        <f t="shared" si="9"/>
        <v>0</v>
      </c>
      <c r="G17" s="15">
        <v>0</v>
      </c>
      <c r="H17" s="24">
        <f t="shared" si="6"/>
        <v>0</v>
      </c>
      <c r="I17" s="18"/>
      <c r="J17" s="18"/>
      <c r="K17" s="27">
        <f t="shared" si="7"/>
        <v>0</v>
      </c>
      <c r="L17" s="27">
        <f t="shared" si="8"/>
        <v>0</v>
      </c>
      <c r="M17" s="15">
        <v>0</v>
      </c>
      <c r="N17" s="21">
        <v>0</v>
      </c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17" customFormat="1" ht="48" customHeight="1" x14ac:dyDescent="0.3">
      <c r="A18" s="15">
        <v>560201</v>
      </c>
      <c r="B18" s="12" t="s">
        <v>66</v>
      </c>
      <c r="C18" s="49" t="s">
        <v>67</v>
      </c>
      <c r="D18" s="27">
        <v>7087.76</v>
      </c>
      <c r="E18" s="27"/>
      <c r="F18" s="45">
        <f t="shared" ref="F18:F19" si="10">D18+E18</f>
        <v>7087.76</v>
      </c>
      <c r="G18" s="15">
        <v>0</v>
      </c>
      <c r="H18" s="24">
        <f t="shared" si="6"/>
        <v>7087.76</v>
      </c>
      <c r="I18" s="18">
        <v>1424.3</v>
      </c>
      <c r="J18" s="18"/>
      <c r="K18" s="27">
        <f>F18-I18</f>
        <v>5663.46</v>
      </c>
      <c r="L18" s="27">
        <f t="shared" si="8"/>
        <v>5663.46</v>
      </c>
      <c r="M18" s="15">
        <v>0</v>
      </c>
      <c r="N18" s="28">
        <f t="shared" si="2"/>
        <v>0.20095206383963338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17" customFormat="1" ht="33" customHeight="1" x14ac:dyDescent="0.3">
      <c r="A19" s="25">
        <v>570100</v>
      </c>
      <c r="B19" s="12" t="s">
        <v>68</v>
      </c>
      <c r="C19" s="52" t="s">
        <v>119</v>
      </c>
      <c r="D19" s="27"/>
      <c r="E19" s="27"/>
      <c r="F19" s="45">
        <f t="shared" si="10"/>
        <v>0</v>
      </c>
      <c r="G19" s="25">
        <v>0</v>
      </c>
      <c r="H19" s="26">
        <f t="shared" si="6"/>
        <v>0</v>
      </c>
      <c r="I19" s="18"/>
      <c r="J19" s="18"/>
      <c r="K19" s="31">
        <f t="shared" si="7"/>
        <v>0</v>
      </c>
      <c r="L19" s="31">
        <f t="shared" si="8"/>
        <v>0</v>
      </c>
      <c r="M19" s="25">
        <v>0</v>
      </c>
      <c r="N19" s="32" t="e">
        <f t="shared" si="2"/>
        <v>#DIV/0!</v>
      </c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17" customFormat="1" ht="34.200000000000003" customHeight="1" x14ac:dyDescent="0.3">
      <c r="A20" s="15">
        <v>570201</v>
      </c>
      <c r="B20" s="12" t="s">
        <v>69</v>
      </c>
      <c r="C20" s="50" t="s">
        <v>70</v>
      </c>
      <c r="D20" s="27">
        <v>200</v>
      </c>
      <c r="E20" s="27"/>
      <c r="F20" s="55">
        <f t="shared" ref="F20:F51" si="11">D20</f>
        <v>200</v>
      </c>
      <c r="G20" s="15">
        <v>0</v>
      </c>
      <c r="H20" s="24">
        <f t="shared" si="6"/>
        <v>200</v>
      </c>
      <c r="I20" s="18"/>
      <c r="J20" s="18"/>
      <c r="K20" s="27">
        <f t="shared" si="7"/>
        <v>200</v>
      </c>
      <c r="L20" s="27">
        <f t="shared" si="8"/>
        <v>200</v>
      </c>
      <c r="M20" s="15">
        <v>0</v>
      </c>
      <c r="N20" s="28">
        <f t="shared" si="2"/>
        <v>0</v>
      </c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17" customFormat="1" ht="45.6" customHeight="1" x14ac:dyDescent="0.3">
      <c r="A21" s="15">
        <v>570203</v>
      </c>
      <c r="B21" s="12" t="s">
        <v>69</v>
      </c>
      <c r="C21" s="49" t="s">
        <v>71</v>
      </c>
      <c r="D21" s="27">
        <v>700</v>
      </c>
      <c r="E21" s="27"/>
      <c r="F21" s="55">
        <f>D21+E21</f>
        <v>700</v>
      </c>
      <c r="G21" s="15">
        <v>0</v>
      </c>
      <c r="H21" s="24">
        <f t="shared" si="6"/>
        <v>700</v>
      </c>
      <c r="I21" s="18">
        <v>51.07</v>
      </c>
      <c r="J21" s="18"/>
      <c r="K21" s="27">
        <f t="shared" si="7"/>
        <v>648.92999999999995</v>
      </c>
      <c r="L21" s="27">
        <f t="shared" si="8"/>
        <v>648.92999999999995</v>
      </c>
      <c r="M21" s="15">
        <v>0</v>
      </c>
      <c r="N21" s="28">
        <f t="shared" si="2"/>
        <v>7.2957142857142859E-2</v>
      </c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 x14ac:dyDescent="0.3">
      <c r="A22" s="15">
        <v>710105</v>
      </c>
      <c r="B22" s="12" t="s">
        <v>49</v>
      </c>
      <c r="C22" s="50" t="s">
        <v>11</v>
      </c>
      <c r="D22" s="27">
        <v>24012</v>
      </c>
      <c r="F22" s="55">
        <f t="shared" si="11"/>
        <v>24012</v>
      </c>
      <c r="G22" s="15">
        <v>0</v>
      </c>
      <c r="H22" s="24">
        <f t="shared" si="6"/>
        <v>24012</v>
      </c>
      <c r="I22" s="27">
        <v>2586</v>
      </c>
      <c r="J22" s="18"/>
      <c r="K22" s="27" t="e">
        <f>F22-#REF!</f>
        <v>#REF!</v>
      </c>
      <c r="L22" s="27" t="e">
        <f t="shared" si="8"/>
        <v>#REF!</v>
      </c>
      <c r="M22" s="15">
        <v>0</v>
      </c>
      <c r="N22" s="28" t="e">
        <f>#REF!/H22</f>
        <v>#REF!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1.2" x14ac:dyDescent="0.3">
      <c r="A23" s="15">
        <v>710203</v>
      </c>
      <c r="B23" s="12" t="s">
        <v>50</v>
      </c>
      <c r="C23" s="49" t="s">
        <v>72</v>
      </c>
      <c r="D23" s="27">
        <v>2051</v>
      </c>
      <c r="E23" s="27"/>
      <c r="F23" s="55">
        <f t="shared" si="11"/>
        <v>2051</v>
      </c>
      <c r="G23" s="15">
        <v>0</v>
      </c>
      <c r="H23" s="24">
        <f t="shared" si="6"/>
        <v>2051</v>
      </c>
      <c r="I23" s="18"/>
      <c r="J23" s="18"/>
      <c r="K23" s="27">
        <f t="shared" si="7"/>
        <v>2051</v>
      </c>
      <c r="L23" s="27">
        <f t="shared" si="8"/>
        <v>2051</v>
      </c>
      <c r="M23" s="15">
        <v>0</v>
      </c>
      <c r="N23" s="28">
        <f t="shared" si="2"/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5">
        <v>710204</v>
      </c>
      <c r="B24" s="12" t="s">
        <v>50</v>
      </c>
      <c r="C24" s="49" t="s">
        <v>51</v>
      </c>
      <c r="D24" s="27">
        <v>1458</v>
      </c>
      <c r="E24" s="27"/>
      <c r="F24" s="55">
        <f>E24+D24</f>
        <v>1458</v>
      </c>
      <c r="G24" s="15">
        <v>0</v>
      </c>
      <c r="H24" s="24">
        <f t="shared" si="6"/>
        <v>1458</v>
      </c>
      <c r="I24" s="18"/>
      <c r="J24" s="18"/>
      <c r="K24" s="27">
        <f t="shared" ref="K24" si="12">F24-I24</f>
        <v>1458</v>
      </c>
      <c r="L24" s="27">
        <f t="shared" ref="L24:L25" si="13">K24</f>
        <v>1458</v>
      </c>
      <c r="M24" s="15">
        <v>1</v>
      </c>
      <c r="N24" s="28">
        <f t="shared" ref="N24" si="14">I24/H24</f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1.2" x14ac:dyDescent="0.3">
      <c r="A25" s="15">
        <v>710509</v>
      </c>
      <c r="B25" s="12" t="s">
        <v>110</v>
      </c>
      <c r="C25" s="49" t="s">
        <v>111</v>
      </c>
      <c r="D25" s="27">
        <v>500</v>
      </c>
      <c r="F25" s="55">
        <f>I25+D25</f>
        <v>634.23</v>
      </c>
      <c r="G25" s="15">
        <v>0</v>
      </c>
      <c r="H25" s="24">
        <v>1000</v>
      </c>
      <c r="I25" s="39">
        <v>134.22999999999999</v>
      </c>
      <c r="J25" s="18"/>
      <c r="K25" s="27" t="e">
        <f>F25-#REF!</f>
        <v>#REF!</v>
      </c>
      <c r="L25" s="27" t="e">
        <f t="shared" si="13"/>
        <v>#REF!</v>
      </c>
      <c r="M25" s="15">
        <v>2</v>
      </c>
      <c r="N25" s="28" t="e">
        <f>#REF!/H25</f>
        <v>#REF!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7.950000000000003" customHeight="1" x14ac:dyDescent="0.3">
      <c r="A26" s="15">
        <v>710510</v>
      </c>
      <c r="B26" s="12" t="s">
        <v>73</v>
      </c>
      <c r="C26" s="49" t="s">
        <v>74</v>
      </c>
      <c r="D26" s="27"/>
      <c r="E26" s="39"/>
      <c r="F26" s="55">
        <f t="shared" ref="F26:F29" si="15">E26+D26</f>
        <v>0</v>
      </c>
      <c r="G26" s="15">
        <v>0</v>
      </c>
      <c r="H26" s="24">
        <f t="shared" si="6"/>
        <v>0</v>
      </c>
      <c r="I26" s="18"/>
      <c r="J26" s="18"/>
      <c r="K26" s="27">
        <f t="shared" si="7"/>
        <v>0</v>
      </c>
      <c r="L26" s="27">
        <f t="shared" si="8"/>
        <v>0</v>
      </c>
      <c r="M26" s="15">
        <v>0</v>
      </c>
      <c r="N26" s="28" t="e">
        <f t="shared" si="2"/>
        <v>#DIV/0!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1.2" x14ac:dyDescent="0.3">
      <c r="A27" s="15">
        <v>710601</v>
      </c>
      <c r="B27" s="12" t="s">
        <v>75</v>
      </c>
      <c r="C27" s="50" t="s">
        <v>53</v>
      </c>
      <c r="D27" s="27">
        <v>2882.36</v>
      </c>
      <c r="E27" s="39"/>
      <c r="F27" s="55">
        <f t="shared" si="15"/>
        <v>2882.36</v>
      </c>
      <c r="G27" s="15">
        <v>0</v>
      </c>
      <c r="H27" s="24">
        <f t="shared" si="6"/>
        <v>2882.36</v>
      </c>
      <c r="I27" s="18"/>
      <c r="J27" s="18"/>
      <c r="K27" s="27">
        <f t="shared" si="7"/>
        <v>2882.36</v>
      </c>
      <c r="L27" s="27">
        <f t="shared" si="8"/>
        <v>2882.36</v>
      </c>
      <c r="M27" s="15">
        <v>0</v>
      </c>
      <c r="N27" s="28">
        <f t="shared" si="2"/>
        <v>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1.2" x14ac:dyDescent="0.3">
      <c r="A28" s="15">
        <v>710602</v>
      </c>
      <c r="B28" s="12" t="s">
        <v>75</v>
      </c>
      <c r="C28" s="49" t="s">
        <v>76</v>
      </c>
      <c r="D28" s="27">
        <v>2001</v>
      </c>
      <c r="F28" s="55">
        <f>I28+D28</f>
        <v>2098.46</v>
      </c>
      <c r="G28" s="15">
        <v>0</v>
      </c>
      <c r="H28" s="24">
        <f t="shared" si="6"/>
        <v>2098.46</v>
      </c>
      <c r="I28" s="39">
        <v>97.46</v>
      </c>
      <c r="J28" s="18"/>
      <c r="K28" s="27">
        <f t="shared" si="7"/>
        <v>2001</v>
      </c>
      <c r="L28" s="27">
        <f t="shared" si="8"/>
        <v>2001</v>
      </c>
      <c r="M28" s="15">
        <v>0</v>
      </c>
      <c r="N28" s="28">
        <f t="shared" si="2"/>
        <v>4.644358243664401E-2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15">
        <v>730101</v>
      </c>
      <c r="B29" s="12" t="s">
        <v>56</v>
      </c>
      <c r="C29" s="49" t="s">
        <v>56</v>
      </c>
      <c r="D29" s="27"/>
      <c r="E29" s="39"/>
      <c r="F29" s="55">
        <f t="shared" si="15"/>
        <v>0</v>
      </c>
      <c r="G29" s="15">
        <v>0</v>
      </c>
      <c r="H29" s="24">
        <f t="shared" si="6"/>
        <v>0</v>
      </c>
      <c r="I29" s="18"/>
      <c r="J29" s="18"/>
      <c r="K29" s="27">
        <f t="shared" si="7"/>
        <v>0</v>
      </c>
      <c r="L29" s="27">
        <f t="shared" si="8"/>
        <v>0</v>
      </c>
      <c r="M29" s="15"/>
      <c r="N29" s="28" t="e">
        <f t="shared" si="2"/>
        <v>#DIV/0!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15">
        <v>730104</v>
      </c>
      <c r="B30" s="12" t="s">
        <v>77</v>
      </c>
      <c r="C30" s="50" t="s">
        <v>127</v>
      </c>
      <c r="D30" s="27">
        <v>1500</v>
      </c>
      <c r="E30" s="39"/>
      <c r="F30" s="55">
        <f>D30+E30</f>
        <v>1500</v>
      </c>
      <c r="G30" s="15">
        <v>0</v>
      </c>
      <c r="H30" s="24">
        <f t="shared" ref="H30:H31" si="16">F30</f>
        <v>1500</v>
      </c>
      <c r="I30" s="18">
        <v>80.13</v>
      </c>
      <c r="J30" s="18"/>
      <c r="K30" s="27">
        <f t="shared" ref="K30:K31" si="17">F30-I30</f>
        <v>1419.87</v>
      </c>
      <c r="L30" s="27">
        <f t="shared" ref="L30:L31" si="18">K30</f>
        <v>1419.87</v>
      </c>
      <c r="M30" s="15">
        <v>0</v>
      </c>
      <c r="N30" s="28">
        <f t="shared" ref="N30:N31" si="19">I30/H30</f>
        <v>5.3419999999999995E-2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15">
        <v>730105</v>
      </c>
      <c r="B31" s="12" t="s">
        <v>77</v>
      </c>
      <c r="C31" s="49" t="s">
        <v>130</v>
      </c>
      <c r="D31" s="27">
        <v>500</v>
      </c>
      <c r="E31" s="39"/>
      <c r="F31" s="55">
        <f>D31+E31</f>
        <v>500</v>
      </c>
      <c r="G31" s="15">
        <v>0</v>
      </c>
      <c r="H31" s="24">
        <f t="shared" si="16"/>
        <v>500</v>
      </c>
      <c r="I31" s="18">
        <f>64+64</f>
        <v>128</v>
      </c>
      <c r="J31" s="18"/>
      <c r="K31" s="27">
        <f t="shared" si="17"/>
        <v>372</v>
      </c>
      <c r="L31" s="27">
        <f t="shared" si="18"/>
        <v>372</v>
      </c>
      <c r="M31" s="15"/>
      <c r="N31" s="28">
        <f t="shared" si="19"/>
        <v>0.25600000000000001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15">
        <v>730201</v>
      </c>
      <c r="B32" s="12" t="s">
        <v>77</v>
      </c>
      <c r="C32" s="50" t="s">
        <v>78</v>
      </c>
      <c r="D32" s="27">
        <v>51000</v>
      </c>
      <c r="E32" s="39"/>
      <c r="F32" s="55">
        <f>D32+E32</f>
        <v>51000</v>
      </c>
      <c r="G32" s="15">
        <v>0</v>
      </c>
      <c r="H32" s="24">
        <f t="shared" si="6"/>
        <v>51000</v>
      </c>
      <c r="I32" s="18">
        <v>3822</v>
      </c>
      <c r="J32" s="18"/>
      <c r="K32" s="27">
        <f>F32-I32</f>
        <v>47178</v>
      </c>
      <c r="L32" s="27">
        <f t="shared" si="8"/>
        <v>47178</v>
      </c>
      <c r="M32" s="15">
        <v>0</v>
      </c>
      <c r="N32" s="28">
        <f t="shared" si="2"/>
        <v>7.4941176470588233E-2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5">
        <v>730202</v>
      </c>
      <c r="B33" s="12" t="s">
        <v>77</v>
      </c>
      <c r="C33" s="49" t="s">
        <v>79</v>
      </c>
      <c r="D33" s="27"/>
      <c r="E33" s="39"/>
      <c r="F33" s="55">
        <f>D33+E33</f>
        <v>0</v>
      </c>
      <c r="G33" s="15">
        <v>0</v>
      </c>
      <c r="H33" s="24">
        <f t="shared" si="6"/>
        <v>0</v>
      </c>
      <c r="I33" s="18"/>
      <c r="J33" s="18"/>
      <c r="K33" s="27">
        <f t="shared" si="7"/>
        <v>0</v>
      </c>
      <c r="L33" s="27">
        <f t="shared" si="8"/>
        <v>0</v>
      </c>
      <c r="M33" s="15">
        <v>0</v>
      </c>
      <c r="N33" s="28" t="e">
        <f t="shared" si="2"/>
        <v>#DIV/0!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">
      <c r="A34" s="15">
        <v>730205</v>
      </c>
      <c r="B34" s="12" t="s">
        <v>77</v>
      </c>
      <c r="C34" s="49" t="s">
        <v>80</v>
      </c>
      <c r="D34" s="27">
        <v>30000</v>
      </c>
      <c r="E34" s="39"/>
      <c r="F34" s="55">
        <f t="shared" ref="F34:F37" si="20">D34+E34</f>
        <v>30000</v>
      </c>
      <c r="G34" s="15">
        <v>0</v>
      </c>
      <c r="H34" s="24">
        <f t="shared" si="6"/>
        <v>30000</v>
      </c>
      <c r="I34" s="18"/>
      <c r="J34" s="18"/>
      <c r="K34" s="27">
        <f t="shared" si="7"/>
        <v>30000</v>
      </c>
      <c r="L34" s="27">
        <f t="shared" si="8"/>
        <v>30000</v>
      </c>
      <c r="M34" s="15"/>
      <c r="N34" s="28">
        <f t="shared" si="2"/>
        <v>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">
      <c r="A35" s="15">
        <v>730207</v>
      </c>
      <c r="B35" s="12" t="s">
        <v>77</v>
      </c>
      <c r="C35" s="49" t="s">
        <v>128</v>
      </c>
      <c r="D35" s="27"/>
      <c r="E35" s="27"/>
      <c r="F35" s="55">
        <f t="shared" si="20"/>
        <v>0</v>
      </c>
      <c r="G35" s="15">
        <v>0</v>
      </c>
      <c r="H35" s="24">
        <f t="shared" si="6"/>
        <v>0</v>
      </c>
      <c r="I35" s="18"/>
      <c r="J35" s="18"/>
      <c r="K35" s="27">
        <f t="shared" si="7"/>
        <v>0</v>
      </c>
      <c r="L35" s="27">
        <f t="shared" si="8"/>
        <v>0</v>
      </c>
      <c r="M35" s="15"/>
      <c r="N35" s="28" t="e">
        <f t="shared" si="2"/>
        <v>#DIV/0!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3">
      <c r="A36" s="15">
        <v>730208</v>
      </c>
      <c r="B36" s="12" t="s">
        <v>77</v>
      </c>
      <c r="C36" s="49" t="s">
        <v>132</v>
      </c>
      <c r="D36" s="27">
        <v>2358.37</v>
      </c>
      <c r="E36" s="27"/>
      <c r="F36" s="55">
        <f t="shared" ref="F36" si="21">D36+E36</f>
        <v>2358.37</v>
      </c>
      <c r="G36" s="15">
        <v>1</v>
      </c>
      <c r="H36" s="24">
        <f t="shared" ref="H36" si="22">F36</f>
        <v>2358.37</v>
      </c>
      <c r="I36" s="18"/>
      <c r="J36" s="18"/>
      <c r="K36" s="27">
        <f t="shared" ref="K36" si="23">F36-I36</f>
        <v>2358.37</v>
      </c>
      <c r="L36" s="27">
        <f t="shared" ref="L36" si="24">K36</f>
        <v>2358.37</v>
      </c>
      <c r="M36" s="15"/>
      <c r="N36" s="28">
        <f t="shared" ref="N36" si="25">I36/H36</f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5">
        <v>730255</v>
      </c>
      <c r="B37" s="12" t="s">
        <v>112</v>
      </c>
      <c r="C37" s="49" t="s">
        <v>112</v>
      </c>
      <c r="D37" s="27">
        <v>28750</v>
      </c>
      <c r="E37" s="27"/>
      <c r="F37" s="55">
        <f t="shared" si="20"/>
        <v>28750</v>
      </c>
      <c r="G37" s="15">
        <v>0</v>
      </c>
      <c r="H37" s="24">
        <f>F37</f>
        <v>28750</v>
      </c>
      <c r="I37" s="18">
        <v>2829.91</v>
      </c>
      <c r="J37" s="18"/>
      <c r="K37" s="27">
        <f t="shared" si="7"/>
        <v>25920.09</v>
      </c>
      <c r="L37" s="27">
        <f t="shared" si="8"/>
        <v>25920.09</v>
      </c>
      <c r="M37" s="15"/>
      <c r="N37" s="28">
        <f t="shared" si="2"/>
        <v>9.8431652173913045E-2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6.8" x14ac:dyDescent="0.3">
      <c r="A38" s="15">
        <v>730402</v>
      </c>
      <c r="B38" s="12" t="s">
        <v>82</v>
      </c>
      <c r="C38" s="49" t="s">
        <v>81</v>
      </c>
      <c r="D38" s="27">
        <v>50000</v>
      </c>
      <c r="E38" s="27"/>
      <c r="F38" s="55">
        <f>D38+E38</f>
        <v>50000</v>
      </c>
      <c r="G38" s="15">
        <v>0</v>
      </c>
      <c r="H38" s="24">
        <f t="shared" si="6"/>
        <v>50000</v>
      </c>
      <c r="I38" s="18"/>
      <c r="J38" s="18"/>
      <c r="K38" s="27">
        <f t="shared" si="7"/>
        <v>50000</v>
      </c>
      <c r="L38" s="27">
        <f t="shared" si="8"/>
        <v>50000</v>
      </c>
      <c r="M38" s="15">
        <v>0</v>
      </c>
      <c r="N38" s="28">
        <f t="shared" si="2"/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46.8" x14ac:dyDescent="0.3">
      <c r="A39" s="15">
        <v>730404</v>
      </c>
      <c r="B39" s="12" t="s">
        <v>83</v>
      </c>
      <c r="C39" s="50" t="s">
        <v>84</v>
      </c>
      <c r="D39" s="27">
        <v>70105</v>
      </c>
      <c r="E39" s="27"/>
      <c r="F39" s="55">
        <f>E39+D39</f>
        <v>70105</v>
      </c>
      <c r="G39" s="15">
        <v>0</v>
      </c>
      <c r="H39" s="24">
        <f t="shared" si="6"/>
        <v>70105</v>
      </c>
      <c r="I39" s="18">
        <v>70105</v>
      </c>
      <c r="J39" s="18"/>
      <c r="K39" s="27">
        <f t="shared" si="7"/>
        <v>0</v>
      </c>
      <c r="L39" s="27">
        <f t="shared" si="8"/>
        <v>0</v>
      </c>
      <c r="M39" s="15">
        <v>0</v>
      </c>
      <c r="N39" s="28">
        <f t="shared" si="2"/>
        <v>1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6.8" x14ac:dyDescent="0.3">
      <c r="A40" s="15">
        <v>730417</v>
      </c>
      <c r="B40" s="12" t="s">
        <v>83</v>
      </c>
      <c r="C40" s="49" t="s">
        <v>85</v>
      </c>
      <c r="D40" s="27"/>
      <c r="E40" s="27"/>
      <c r="F40" s="55">
        <f>D40+E40</f>
        <v>0</v>
      </c>
      <c r="G40" s="15">
        <v>0</v>
      </c>
      <c r="H40" s="24">
        <f t="shared" si="6"/>
        <v>0</v>
      </c>
      <c r="I40" s="41"/>
      <c r="J40" s="41"/>
      <c r="K40" s="27">
        <f t="shared" si="7"/>
        <v>0</v>
      </c>
      <c r="L40" s="27">
        <f t="shared" si="8"/>
        <v>0</v>
      </c>
      <c r="M40" s="15">
        <v>0</v>
      </c>
      <c r="N40" s="28" t="e">
        <f t="shared" si="2"/>
        <v>#DIV/0!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1.2" x14ac:dyDescent="0.3">
      <c r="A41" s="15">
        <v>730504</v>
      </c>
      <c r="B41" s="12" t="s">
        <v>86</v>
      </c>
      <c r="C41" s="50" t="s">
        <v>87</v>
      </c>
      <c r="D41" s="27">
        <v>15000</v>
      </c>
      <c r="E41" s="27"/>
      <c r="F41" s="55">
        <f>D41+E41</f>
        <v>15000</v>
      </c>
      <c r="G41" s="15">
        <v>0</v>
      </c>
      <c r="H41" s="24">
        <f t="shared" si="6"/>
        <v>15000</v>
      </c>
      <c r="I41" s="18"/>
      <c r="J41" s="18"/>
      <c r="K41" s="27">
        <f t="shared" si="7"/>
        <v>15000</v>
      </c>
      <c r="L41" s="27">
        <f t="shared" si="8"/>
        <v>15000</v>
      </c>
      <c r="M41" s="15">
        <v>0</v>
      </c>
      <c r="N41" s="28">
        <f t="shared" si="2"/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78" x14ac:dyDescent="0.3">
      <c r="A42" s="15">
        <v>730606</v>
      </c>
      <c r="B42" s="12" t="s">
        <v>60</v>
      </c>
      <c r="C42" s="49" t="s">
        <v>88</v>
      </c>
      <c r="D42" s="27">
        <v>40186.07</v>
      </c>
      <c r="E42" s="27"/>
      <c r="F42" s="55">
        <f>E42+D42</f>
        <v>40186.07</v>
      </c>
      <c r="G42" s="15">
        <v>0</v>
      </c>
      <c r="H42" s="24">
        <f t="shared" si="6"/>
        <v>40186.07</v>
      </c>
      <c r="I42" s="36">
        <v>7220.33</v>
      </c>
      <c r="J42" s="18"/>
      <c r="K42" s="27">
        <f>F42-I42</f>
        <v>32965.74</v>
      </c>
      <c r="L42" s="27">
        <f t="shared" si="8"/>
        <v>32965.74</v>
      </c>
      <c r="M42" s="15">
        <v>0</v>
      </c>
      <c r="N42" s="28">
        <f t="shared" si="2"/>
        <v>0.17967245864051898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1.2" x14ac:dyDescent="0.3">
      <c r="A43" s="15">
        <v>730701</v>
      </c>
      <c r="B43" s="12" t="s">
        <v>61</v>
      </c>
      <c r="C43" s="49" t="s">
        <v>89</v>
      </c>
      <c r="D43" s="27">
        <v>1500</v>
      </c>
      <c r="E43" s="27"/>
      <c r="F43" s="55">
        <f t="shared" ref="F43:F46" si="26">E43+D43</f>
        <v>1500</v>
      </c>
      <c r="G43" s="15">
        <v>0</v>
      </c>
      <c r="H43" s="27">
        <f t="shared" si="6"/>
        <v>1500</v>
      </c>
      <c r="I43" s="41"/>
      <c r="J43" s="41"/>
      <c r="K43" s="27">
        <f t="shared" si="7"/>
        <v>1500</v>
      </c>
      <c r="L43" s="27">
        <f t="shared" si="8"/>
        <v>1500</v>
      </c>
      <c r="M43" s="15">
        <v>0</v>
      </c>
      <c r="N43" s="28">
        <f t="shared" si="2"/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46.8" x14ac:dyDescent="0.3">
      <c r="A44" s="15">
        <v>730704</v>
      </c>
      <c r="B44" s="12" t="s">
        <v>61</v>
      </c>
      <c r="C44" s="49" t="s">
        <v>90</v>
      </c>
      <c r="D44" s="27"/>
      <c r="E44" s="27"/>
      <c r="F44" s="55">
        <f t="shared" si="26"/>
        <v>0</v>
      </c>
      <c r="G44" s="15">
        <v>0</v>
      </c>
      <c r="H44" s="27">
        <f t="shared" si="6"/>
        <v>0</v>
      </c>
      <c r="I44" s="18"/>
      <c r="J44" s="18"/>
      <c r="K44" s="27">
        <f t="shared" si="7"/>
        <v>0</v>
      </c>
      <c r="L44" s="27">
        <f t="shared" si="8"/>
        <v>0</v>
      </c>
      <c r="M44" s="15">
        <v>0</v>
      </c>
      <c r="N44" s="28" t="e">
        <f t="shared" si="2"/>
        <v>#DIV/0!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1.2" x14ac:dyDescent="0.3">
      <c r="A45" s="15">
        <v>730801</v>
      </c>
      <c r="B45" s="12" t="s">
        <v>92</v>
      </c>
      <c r="C45" s="49" t="s">
        <v>91</v>
      </c>
      <c r="D45" s="27">
        <v>17227.14</v>
      </c>
      <c r="E45" s="27"/>
      <c r="F45" s="55">
        <f t="shared" si="26"/>
        <v>17227.14</v>
      </c>
      <c r="G45" s="15">
        <v>0</v>
      </c>
      <c r="H45" s="27">
        <f t="shared" si="6"/>
        <v>17227.14</v>
      </c>
      <c r="I45" s="18"/>
      <c r="J45" s="18"/>
      <c r="K45" s="27">
        <f t="shared" si="7"/>
        <v>17227.14</v>
      </c>
      <c r="L45" s="27">
        <f t="shared" si="8"/>
        <v>17227.14</v>
      </c>
      <c r="M45" s="15">
        <v>0</v>
      </c>
      <c r="N45" s="28"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93.6" x14ac:dyDescent="0.3">
      <c r="A46" s="15">
        <v>730802</v>
      </c>
      <c r="B46" s="12" t="s">
        <v>92</v>
      </c>
      <c r="C46" s="49" t="s">
        <v>126</v>
      </c>
      <c r="D46" s="27">
        <v>1000</v>
      </c>
      <c r="E46" s="27"/>
      <c r="F46" s="55">
        <f t="shared" si="26"/>
        <v>1000</v>
      </c>
      <c r="G46" s="15">
        <v>0</v>
      </c>
      <c r="H46" s="27">
        <f t="shared" ref="H46" si="27">F46</f>
        <v>1000</v>
      </c>
      <c r="I46" s="18"/>
      <c r="J46" s="18"/>
      <c r="K46" s="27">
        <f>F46-I46</f>
        <v>1000</v>
      </c>
      <c r="L46" s="27">
        <f t="shared" ref="L46" si="28">K46</f>
        <v>1000</v>
      </c>
      <c r="M46" s="15">
        <v>0</v>
      </c>
      <c r="N46" s="28">
        <f t="shared" ref="N46" si="29">I46/H46</f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1.2" x14ac:dyDescent="0.3">
      <c r="A47" s="15">
        <v>730803</v>
      </c>
      <c r="B47" s="12" t="s">
        <v>92</v>
      </c>
      <c r="C47" s="49" t="s">
        <v>93</v>
      </c>
      <c r="D47" s="27">
        <v>20000</v>
      </c>
      <c r="E47" s="27"/>
      <c r="F47" s="55">
        <f t="shared" si="11"/>
        <v>20000</v>
      </c>
      <c r="G47" s="15">
        <v>0</v>
      </c>
      <c r="H47" s="27">
        <f t="shared" si="6"/>
        <v>20000</v>
      </c>
      <c r="I47" s="18"/>
      <c r="J47" s="18"/>
      <c r="K47" s="27">
        <f>F47-I47</f>
        <v>20000</v>
      </c>
      <c r="L47" s="27">
        <f t="shared" si="8"/>
        <v>20000</v>
      </c>
      <c r="M47" s="15">
        <v>0</v>
      </c>
      <c r="N47" s="28">
        <f t="shared" si="2"/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1.2" x14ac:dyDescent="0.3">
      <c r="A48" s="15">
        <v>730804</v>
      </c>
      <c r="B48" s="12" t="s">
        <v>92</v>
      </c>
      <c r="C48" s="50" t="s">
        <v>64</v>
      </c>
      <c r="D48" s="27">
        <v>1000</v>
      </c>
      <c r="E48" s="27"/>
      <c r="F48" s="55">
        <f>D48+E48</f>
        <v>1000</v>
      </c>
      <c r="G48" s="15">
        <v>0</v>
      </c>
      <c r="H48" s="27">
        <f t="shared" si="6"/>
        <v>1000</v>
      </c>
      <c r="I48" s="18"/>
      <c r="J48" s="18"/>
      <c r="K48" s="27">
        <f>F48-I48</f>
        <v>1000</v>
      </c>
      <c r="L48" s="27">
        <f t="shared" si="8"/>
        <v>1000</v>
      </c>
      <c r="M48" s="15">
        <v>0</v>
      </c>
      <c r="N48" s="28">
        <f t="shared" si="2"/>
        <v>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1.2" x14ac:dyDescent="0.3">
      <c r="A49" s="15">
        <v>730805</v>
      </c>
      <c r="B49" s="12" t="s">
        <v>92</v>
      </c>
      <c r="C49" s="49" t="s">
        <v>65</v>
      </c>
      <c r="D49" s="27">
        <v>1000</v>
      </c>
      <c r="E49" s="27"/>
      <c r="F49" s="55">
        <f>D49+E49</f>
        <v>1000</v>
      </c>
      <c r="G49" s="15">
        <v>0</v>
      </c>
      <c r="H49" s="27">
        <f t="shared" si="6"/>
        <v>1000</v>
      </c>
      <c r="I49" s="18"/>
      <c r="J49" s="18"/>
      <c r="K49" s="27">
        <f>F49-I49</f>
        <v>1000</v>
      </c>
      <c r="L49" s="27">
        <f t="shared" si="8"/>
        <v>1000</v>
      </c>
      <c r="M49" s="15">
        <v>0</v>
      </c>
      <c r="N49" s="28">
        <f t="shared" si="2"/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46.8" x14ac:dyDescent="0.3">
      <c r="A50" s="15">
        <v>730811</v>
      </c>
      <c r="B50" s="12" t="s">
        <v>92</v>
      </c>
      <c r="C50" s="49" t="s">
        <v>94</v>
      </c>
      <c r="D50" s="27">
        <v>5000</v>
      </c>
      <c r="E50" s="27"/>
      <c r="F50" s="55">
        <f>D50+E50</f>
        <v>5000</v>
      </c>
      <c r="G50" s="15">
        <v>0</v>
      </c>
      <c r="H50" s="27">
        <v>12150</v>
      </c>
      <c r="I50" s="18"/>
      <c r="J50" s="18"/>
      <c r="K50" s="27">
        <f>F50-I50</f>
        <v>5000</v>
      </c>
      <c r="L50" s="27">
        <f t="shared" ref="L50:L51" si="30">K50</f>
        <v>5000</v>
      </c>
      <c r="M50" s="15">
        <v>0</v>
      </c>
      <c r="N50" s="28">
        <f t="shared" si="2"/>
        <v>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2" x14ac:dyDescent="0.3">
      <c r="A51" s="15">
        <v>730813</v>
      </c>
      <c r="B51" s="12" t="s">
        <v>92</v>
      </c>
      <c r="C51" s="49" t="s">
        <v>95</v>
      </c>
      <c r="D51" s="27">
        <v>10000</v>
      </c>
      <c r="E51" s="27"/>
      <c r="F51" s="55">
        <f t="shared" si="11"/>
        <v>10000</v>
      </c>
      <c r="G51" s="15">
        <v>0</v>
      </c>
      <c r="H51" s="27">
        <f t="shared" si="6"/>
        <v>10000</v>
      </c>
      <c r="I51" s="18"/>
      <c r="J51" s="18"/>
      <c r="K51" s="27">
        <f t="shared" ref="K51" si="31">F51-I51</f>
        <v>10000</v>
      </c>
      <c r="L51" s="27">
        <f t="shared" si="30"/>
        <v>10000</v>
      </c>
      <c r="M51" s="15">
        <v>0</v>
      </c>
      <c r="N51" s="28">
        <f t="shared" si="2"/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62.4" x14ac:dyDescent="0.3">
      <c r="A52" s="15">
        <v>730814</v>
      </c>
      <c r="B52" s="12" t="s">
        <v>92</v>
      </c>
      <c r="C52" s="49" t="s">
        <v>96</v>
      </c>
      <c r="D52" s="27">
        <v>15000</v>
      </c>
      <c r="E52" s="27"/>
      <c r="F52" s="55">
        <f>D52+E52</f>
        <v>15000</v>
      </c>
      <c r="G52" s="15">
        <v>0</v>
      </c>
      <c r="H52" s="27">
        <f t="shared" si="6"/>
        <v>15000</v>
      </c>
      <c r="I52" s="18"/>
      <c r="J52" s="18"/>
      <c r="K52" s="27">
        <f t="shared" ref="K52" si="32">F52-I52</f>
        <v>15000</v>
      </c>
      <c r="L52" s="27">
        <f t="shared" ref="L52" si="33">K52</f>
        <v>15000</v>
      </c>
      <c r="M52" s="15">
        <v>0</v>
      </c>
      <c r="N52" s="28">
        <f t="shared" ref="N52:N58" si="34">I52/H52</f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62.4" x14ac:dyDescent="0.3">
      <c r="A53" s="15">
        <v>731408</v>
      </c>
      <c r="B53" s="12" t="s">
        <v>97</v>
      </c>
      <c r="C53" s="49" t="s">
        <v>125</v>
      </c>
      <c r="D53" s="27"/>
      <c r="E53" s="27"/>
      <c r="F53" s="55">
        <f>D53+E53</f>
        <v>0</v>
      </c>
      <c r="G53" s="15">
        <v>0</v>
      </c>
      <c r="H53" s="27">
        <f t="shared" ref="H53" si="35">F53</f>
        <v>0</v>
      </c>
      <c r="I53" s="27"/>
      <c r="J53" s="18"/>
      <c r="K53" s="27">
        <f t="shared" ref="K53" si="36">F53-I53</f>
        <v>0</v>
      </c>
      <c r="L53" s="27">
        <f t="shared" ref="L53" si="37">K53</f>
        <v>0</v>
      </c>
      <c r="M53" s="15">
        <v>0</v>
      </c>
      <c r="N53" s="28" t="e">
        <f t="shared" si="34"/>
        <v>#DIV/0!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1.2" x14ac:dyDescent="0.3">
      <c r="A54" s="15">
        <v>750104</v>
      </c>
      <c r="B54" s="12" t="s">
        <v>97</v>
      </c>
      <c r="C54" s="49" t="s">
        <v>120</v>
      </c>
      <c r="D54" s="27"/>
      <c r="E54" s="27"/>
      <c r="F54" s="55">
        <f>E54+D54</f>
        <v>0</v>
      </c>
      <c r="G54" s="15">
        <v>0</v>
      </c>
      <c r="H54" s="27">
        <f t="shared" si="6"/>
        <v>0</v>
      </c>
      <c r="I54" s="18">
        <v>0</v>
      </c>
      <c r="J54" s="18"/>
      <c r="K54" s="27">
        <f t="shared" ref="K54" si="38">F54-I54</f>
        <v>0</v>
      </c>
      <c r="L54" s="27">
        <f t="shared" ref="L54" si="39">K54</f>
        <v>0</v>
      </c>
      <c r="M54" s="15">
        <v>0</v>
      </c>
      <c r="N54" s="28" t="e">
        <f>I54/H54</f>
        <v>#DIV/0!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1.2" x14ac:dyDescent="0.3">
      <c r="A55" s="15">
        <v>750105</v>
      </c>
      <c r="B55" s="12" t="s">
        <v>97</v>
      </c>
      <c r="C55" s="49" t="s">
        <v>129</v>
      </c>
      <c r="D55" s="27"/>
      <c r="E55" s="27"/>
      <c r="F55" s="55">
        <f>E55</f>
        <v>0</v>
      </c>
      <c r="G55" s="15">
        <v>0</v>
      </c>
      <c r="H55" s="27">
        <f t="shared" ref="H55" si="40">F55</f>
        <v>0</v>
      </c>
      <c r="I55" s="18">
        <v>0</v>
      </c>
      <c r="J55" s="18"/>
      <c r="K55" s="27">
        <f t="shared" ref="K55" si="41">F55-I55</f>
        <v>0</v>
      </c>
      <c r="L55" s="27">
        <f t="shared" ref="L55" si="42">K55</f>
        <v>0</v>
      </c>
      <c r="M55" s="15">
        <v>0</v>
      </c>
      <c r="N55" s="28" t="e">
        <f t="shared" si="34"/>
        <v>#DIV/0!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9" customFormat="1" ht="31.2" x14ac:dyDescent="0.3">
      <c r="A56" s="12">
        <v>750107</v>
      </c>
      <c r="B56" s="12" t="s">
        <v>98</v>
      </c>
      <c r="C56" s="49" t="s">
        <v>99</v>
      </c>
      <c r="D56" s="27"/>
      <c r="E56" s="27"/>
      <c r="F56" s="57">
        <f>D56+E56</f>
        <v>0</v>
      </c>
      <c r="G56" s="12">
        <v>0</v>
      </c>
      <c r="H56" s="33">
        <f t="shared" si="6"/>
        <v>0</v>
      </c>
      <c r="I56" s="18">
        <v>0</v>
      </c>
      <c r="J56" s="18"/>
      <c r="K56" s="35">
        <f t="shared" ref="K56:K62" si="43">H56-I56</f>
        <v>0</v>
      </c>
      <c r="L56" s="33">
        <f t="shared" ref="L56:L61" si="44">K56</f>
        <v>0</v>
      </c>
      <c r="M56" s="12">
        <v>0</v>
      </c>
      <c r="N56" s="28" t="e">
        <f t="shared" si="34"/>
        <v>#DIV/0!</v>
      </c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31.2" x14ac:dyDescent="0.3">
      <c r="A57" s="15">
        <v>750199</v>
      </c>
      <c r="B57" s="15" t="s">
        <v>98</v>
      </c>
      <c r="C57" s="49" t="s">
        <v>100</v>
      </c>
      <c r="D57" s="27">
        <v>49813.93</v>
      </c>
      <c r="E57" s="27"/>
      <c r="F57" s="55">
        <f>D57+E57</f>
        <v>49813.93</v>
      </c>
      <c r="G57" s="15">
        <v>0</v>
      </c>
      <c r="H57" s="27">
        <f t="shared" si="6"/>
        <v>49813.93</v>
      </c>
      <c r="I57" s="18">
        <v>17434.86</v>
      </c>
      <c r="J57" s="18"/>
      <c r="K57" s="35">
        <f t="shared" si="43"/>
        <v>32379.07</v>
      </c>
      <c r="L57" s="33">
        <f t="shared" ref="L57" si="45">K57</f>
        <v>32379.07</v>
      </c>
      <c r="M57" s="15">
        <v>0</v>
      </c>
      <c r="N57" s="28">
        <f t="shared" si="34"/>
        <v>0.34999968884205684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8" x14ac:dyDescent="0.3">
      <c r="A58" s="15">
        <v>770201</v>
      </c>
      <c r="B58" s="12" t="s">
        <v>69</v>
      </c>
      <c r="C58" s="50" t="s">
        <v>70</v>
      </c>
      <c r="D58" s="27">
        <v>9500</v>
      </c>
      <c r="E58" s="39"/>
      <c r="F58" s="55">
        <f>D58+E58</f>
        <v>9500</v>
      </c>
      <c r="G58" s="15">
        <v>0</v>
      </c>
      <c r="H58" s="27">
        <f t="shared" si="6"/>
        <v>9500</v>
      </c>
      <c r="I58" s="27">
        <v>4691.68</v>
      </c>
      <c r="J58" s="18"/>
      <c r="K58" s="24">
        <f t="shared" si="43"/>
        <v>4808.32</v>
      </c>
      <c r="L58" s="27">
        <f t="shared" si="44"/>
        <v>4808.32</v>
      </c>
      <c r="M58" s="15">
        <v>0</v>
      </c>
      <c r="N58" s="28">
        <f t="shared" si="34"/>
        <v>0.49386105263157898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62.4" x14ac:dyDescent="0.3">
      <c r="A59" s="15">
        <v>770206</v>
      </c>
      <c r="B59" s="12" t="s">
        <v>69</v>
      </c>
      <c r="C59" s="49" t="s">
        <v>124</v>
      </c>
      <c r="D59" s="27">
        <v>82</v>
      </c>
      <c r="E59" s="27"/>
      <c r="F59" s="55">
        <f>E59</f>
        <v>0</v>
      </c>
      <c r="G59" s="15">
        <v>0</v>
      </c>
      <c r="H59" s="27">
        <f t="shared" si="6"/>
        <v>0</v>
      </c>
      <c r="I59" s="40">
        <v>68.430000000000007</v>
      </c>
      <c r="J59" s="18"/>
      <c r="K59" s="24">
        <f t="shared" si="43"/>
        <v>-68.430000000000007</v>
      </c>
      <c r="L59" s="27">
        <f t="shared" si="44"/>
        <v>-68.430000000000007</v>
      </c>
      <c r="M59" s="15">
        <v>0</v>
      </c>
      <c r="N59" s="28" t="e">
        <f t="shared" si="2"/>
        <v>#DIV/0!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62.4" x14ac:dyDescent="0.3">
      <c r="A60" s="15">
        <v>780102</v>
      </c>
      <c r="B60" s="12" t="s">
        <v>101</v>
      </c>
      <c r="C60" s="49" t="s">
        <v>102</v>
      </c>
      <c r="D60" s="27">
        <v>4000</v>
      </c>
      <c r="E60" s="27"/>
      <c r="F60" s="55">
        <f t="shared" ref="F60:F64" si="46">D60</f>
        <v>4000</v>
      </c>
      <c r="G60" s="15">
        <v>0</v>
      </c>
      <c r="H60" s="27">
        <f t="shared" si="6"/>
        <v>4000</v>
      </c>
      <c r="I60" s="18">
        <v>465.99</v>
      </c>
      <c r="J60" s="18"/>
      <c r="K60" s="24">
        <f t="shared" si="43"/>
        <v>3534.01</v>
      </c>
      <c r="L60" s="27">
        <f t="shared" si="44"/>
        <v>3534.01</v>
      </c>
      <c r="M60" s="15">
        <v>0</v>
      </c>
      <c r="N60" s="28">
        <f t="shared" si="2"/>
        <v>0.1164975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62.4" x14ac:dyDescent="0.3">
      <c r="A61" s="15">
        <v>780104</v>
      </c>
      <c r="B61" s="12" t="s">
        <v>101</v>
      </c>
      <c r="C61" s="50" t="s">
        <v>103</v>
      </c>
      <c r="D61" s="27">
        <v>3500</v>
      </c>
      <c r="E61" s="27"/>
      <c r="F61" s="55">
        <f t="shared" si="46"/>
        <v>3500</v>
      </c>
      <c r="G61" s="15">
        <v>0</v>
      </c>
      <c r="H61" s="27">
        <f t="shared" si="6"/>
        <v>3500</v>
      </c>
      <c r="I61" s="18">
        <v>469.33</v>
      </c>
      <c r="J61" s="18"/>
      <c r="K61" s="24">
        <f t="shared" si="43"/>
        <v>3030.67</v>
      </c>
      <c r="L61" s="27">
        <f t="shared" si="44"/>
        <v>3030.67</v>
      </c>
      <c r="M61" s="15">
        <v>0</v>
      </c>
      <c r="N61" s="28">
        <f t="shared" si="2"/>
        <v>0.13409428571428572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5">
        <v>840103</v>
      </c>
      <c r="B62" s="12" t="s">
        <v>113</v>
      </c>
      <c r="C62" s="50" t="s">
        <v>113</v>
      </c>
      <c r="D62" s="27"/>
      <c r="E62" s="27"/>
      <c r="F62" s="55">
        <f>D62+E62</f>
        <v>0</v>
      </c>
      <c r="G62" s="15">
        <v>0</v>
      </c>
      <c r="H62" s="27">
        <f>F62</f>
        <v>0</v>
      </c>
      <c r="I62" s="18"/>
      <c r="J62" s="18"/>
      <c r="K62" s="24">
        <f t="shared" si="43"/>
        <v>0</v>
      </c>
      <c r="L62" s="27">
        <f t="shared" ref="L62" si="47">K62</f>
        <v>0</v>
      </c>
      <c r="M62" s="15">
        <v>0</v>
      </c>
      <c r="N62" s="28" t="e">
        <f t="shared" ref="N62" si="48">I62/H62</f>
        <v>#DIV/0!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25">
        <v>840104</v>
      </c>
      <c r="B63" s="30" t="s">
        <v>104</v>
      </c>
      <c r="C63" s="51" t="s">
        <v>105</v>
      </c>
      <c r="D63" s="27"/>
      <c r="E63" s="27"/>
      <c r="F63" s="58">
        <f>D63+E63</f>
        <v>0</v>
      </c>
      <c r="G63" s="25">
        <v>0</v>
      </c>
      <c r="H63" s="31">
        <f t="shared" si="6"/>
        <v>0</v>
      </c>
      <c r="I63" s="18"/>
      <c r="J63" s="18"/>
      <c r="K63" s="26">
        <f t="shared" ref="K63:K67" si="49">H63-I63</f>
        <v>0</v>
      </c>
      <c r="L63" s="31">
        <f t="shared" ref="L63:L67" si="50">K63</f>
        <v>0</v>
      </c>
      <c r="M63" s="15">
        <v>0</v>
      </c>
      <c r="N63" s="32" t="e">
        <f t="shared" ref="N63:N67" si="51">I63/H63</f>
        <v>#DIV/0!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5">
        <v>840105</v>
      </c>
      <c r="B64" s="12" t="s">
        <v>104</v>
      </c>
      <c r="C64" s="50" t="s">
        <v>121</v>
      </c>
      <c r="D64" s="27">
        <v>15351.05</v>
      </c>
      <c r="E64" s="27"/>
      <c r="F64" s="55">
        <f t="shared" si="46"/>
        <v>15351.05</v>
      </c>
      <c r="G64" s="15"/>
      <c r="H64" s="31">
        <f t="shared" si="6"/>
        <v>15351.05</v>
      </c>
      <c r="I64" s="27"/>
      <c r="J64" s="18"/>
      <c r="K64" s="26">
        <f t="shared" si="49"/>
        <v>15351.05</v>
      </c>
      <c r="L64" s="31">
        <f t="shared" si="50"/>
        <v>15351.05</v>
      </c>
      <c r="M64" s="15">
        <v>0</v>
      </c>
      <c r="N64" s="28">
        <f t="shared" si="51"/>
        <v>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46.8" x14ac:dyDescent="0.3">
      <c r="A65" s="15">
        <v>840107</v>
      </c>
      <c r="B65" s="12" t="s">
        <v>104</v>
      </c>
      <c r="C65" s="49" t="s">
        <v>106</v>
      </c>
      <c r="D65" s="27">
        <v>1500</v>
      </c>
      <c r="E65" s="27"/>
      <c r="F65" s="55">
        <f>D65+E65</f>
        <v>1500</v>
      </c>
      <c r="G65" s="15">
        <v>0</v>
      </c>
      <c r="H65" s="27">
        <f>F65</f>
        <v>1500</v>
      </c>
      <c r="I65" s="27"/>
      <c r="J65" s="18"/>
      <c r="K65" s="24">
        <f t="shared" si="49"/>
        <v>1500</v>
      </c>
      <c r="L65" s="27">
        <f t="shared" si="50"/>
        <v>1500</v>
      </c>
      <c r="M65" s="15">
        <v>0</v>
      </c>
      <c r="N65" s="28">
        <f t="shared" si="51"/>
        <v>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5">
        <v>840201</v>
      </c>
      <c r="B66" s="12" t="s">
        <v>123</v>
      </c>
      <c r="C66" s="49" t="s">
        <v>122</v>
      </c>
      <c r="D66" s="27">
        <v>5000</v>
      </c>
      <c r="E66" s="27"/>
      <c r="F66" s="55">
        <f>D66</f>
        <v>5000</v>
      </c>
      <c r="G66" s="15"/>
      <c r="H66" s="27">
        <f>F66</f>
        <v>5000</v>
      </c>
      <c r="I66" s="31"/>
      <c r="J66" s="18"/>
      <c r="K66" s="24">
        <f t="shared" si="49"/>
        <v>5000</v>
      </c>
      <c r="L66" s="27">
        <f t="shared" si="50"/>
        <v>5000</v>
      </c>
      <c r="M66" s="15">
        <v>0</v>
      </c>
      <c r="N66" s="28">
        <f t="shared" si="51"/>
        <v>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2" x14ac:dyDescent="0.3">
      <c r="A67" s="15">
        <v>960201</v>
      </c>
      <c r="B67" s="12" t="s">
        <v>107</v>
      </c>
      <c r="C67" s="50" t="s">
        <v>108</v>
      </c>
      <c r="D67" s="27">
        <v>42380.85</v>
      </c>
      <c r="E67" s="27"/>
      <c r="F67" s="55">
        <f>D67+E67</f>
        <v>42380.85</v>
      </c>
      <c r="G67" s="15">
        <v>0</v>
      </c>
      <c r="H67" s="27">
        <f t="shared" si="6"/>
        <v>42380.85</v>
      </c>
      <c r="I67" s="27">
        <v>6820.48</v>
      </c>
      <c r="J67" s="27"/>
      <c r="K67" s="24">
        <f t="shared" si="49"/>
        <v>35560.369999999995</v>
      </c>
      <c r="L67" s="27">
        <f t="shared" si="50"/>
        <v>35560.369999999995</v>
      </c>
      <c r="M67" s="15">
        <v>0</v>
      </c>
      <c r="N67" s="28">
        <f t="shared" si="51"/>
        <v>0.16093306292818571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workbookViewId="0">
      <selection activeCell="H5" sqref="H5"/>
    </sheetView>
  </sheetViews>
  <sheetFormatPr baseColWidth="10" defaultColWidth="14.44140625" defaultRowHeight="15" customHeight="1" x14ac:dyDescent="0.3"/>
  <cols>
    <col min="1" max="1" width="70.88671875" customWidth="1"/>
    <col min="2" max="2" width="62.6640625" customWidth="1"/>
    <col min="3" max="24" width="10" customWidth="1"/>
  </cols>
  <sheetData>
    <row r="1" spans="1:24" ht="36.75" customHeight="1" x14ac:dyDescent="0.3">
      <c r="A1" s="11" t="s">
        <v>33</v>
      </c>
      <c r="B1" s="37">
        <v>46081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3">
      <c r="A2" s="11" t="s">
        <v>34</v>
      </c>
      <c r="B2" s="13" t="s">
        <v>35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3">
      <c r="A3" s="11" t="s">
        <v>36</v>
      </c>
      <c r="B3" s="12" t="s">
        <v>114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3">
      <c r="A4" s="11" t="s">
        <v>37</v>
      </c>
      <c r="B4" s="12" t="s">
        <v>115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3">
      <c r="A5" s="11" t="s">
        <v>38</v>
      </c>
      <c r="B5" s="38" t="s">
        <v>116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3">
      <c r="A6" s="11" t="s">
        <v>39</v>
      </c>
      <c r="B6" s="12">
        <v>997869144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3">
      <c r="A7" s="14" t="s">
        <v>40</v>
      </c>
      <c r="B7" s="15" t="s">
        <v>117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/>
  </hyperlinks>
  <pageMargins left="0.7" right="0.7" top="0.75" bottom="0.75" header="0" footer="0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tabSelected="1" zoomScale="82" zoomScaleNormal="82" workbookViewId="0">
      <selection activeCell="E5" sqref="E5"/>
    </sheetView>
  </sheetViews>
  <sheetFormatPr baseColWidth="10" defaultColWidth="14.44140625" defaultRowHeight="25.5" customHeight="1" x14ac:dyDescent="0.3"/>
  <cols>
    <col min="1" max="1" width="43.6640625" style="8" customWidth="1"/>
    <col min="2" max="2" width="104.33203125" style="8" customWidth="1"/>
    <col min="3" max="22" width="10" style="8" customWidth="1"/>
    <col min="23" max="16384" width="14.44140625" style="8"/>
  </cols>
  <sheetData>
    <row r="1" spans="1:22" ht="25.5" customHeight="1" x14ac:dyDescent="0.3">
      <c r="A1" s="5" t="s">
        <v>19</v>
      </c>
      <c r="B1" s="6" t="s">
        <v>118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25.5" customHeight="1" x14ac:dyDescent="0.3">
      <c r="A2" s="5" t="s">
        <v>20</v>
      </c>
      <c r="B2" s="6" t="s">
        <v>12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25.5" customHeight="1" x14ac:dyDescent="0.3">
      <c r="A3" s="4" t="s">
        <v>13</v>
      </c>
      <c r="B3" s="4" t="s">
        <v>21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25.5" customHeight="1" x14ac:dyDescent="0.3">
      <c r="A4" s="9" t="s">
        <v>0</v>
      </c>
      <c r="B4" s="10" t="s">
        <v>32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25.5" customHeight="1" x14ac:dyDescent="0.3">
      <c r="A5" s="9" t="s">
        <v>29</v>
      </c>
      <c r="B5" s="10" t="s">
        <v>30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25.5" customHeight="1" x14ac:dyDescent="0.3">
      <c r="A6" s="9" t="s">
        <v>20</v>
      </c>
      <c r="B6" s="10" t="s">
        <v>22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25.5" customHeight="1" x14ac:dyDescent="0.3">
      <c r="A7" s="9" t="s">
        <v>1</v>
      </c>
      <c r="B7" s="10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25.5" customHeight="1" x14ac:dyDescent="0.3">
      <c r="A8" s="9" t="s">
        <v>2</v>
      </c>
      <c r="B8" s="10" t="s">
        <v>15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ht="25.5" customHeight="1" x14ac:dyDescent="0.3">
      <c r="A9" s="9" t="s">
        <v>3</v>
      </c>
      <c r="B9" s="10" t="s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ht="25.5" customHeight="1" x14ac:dyDescent="0.3">
      <c r="A10" s="9" t="s">
        <v>4</v>
      </c>
      <c r="B10" s="10" t="s">
        <v>16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25.5" customHeight="1" x14ac:dyDescent="0.3">
      <c r="A11" s="9" t="s">
        <v>5</v>
      </c>
      <c r="B11" s="10" t="s">
        <v>17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1:22" ht="25.5" customHeight="1" x14ac:dyDescent="0.3">
      <c r="A12" s="9" t="s">
        <v>6</v>
      </c>
      <c r="B12" s="10" t="s">
        <v>23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2" ht="25.5" customHeight="1" x14ac:dyDescent="0.3">
      <c r="A13" s="9" t="s">
        <v>7</v>
      </c>
      <c r="B13" s="10" t="s">
        <v>24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2" ht="25.5" customHeight="1" x14ac:dyDescent="0.3">
      <c r="A14" s="9" t="s">
        <v>8</v>
      </c>
      <c r="B14" s="10" t="s">
        <v>18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2" ht="25.5" customHeight="1" x14ac:dyDescent="0.3">
      <c r="A15" s="9" t="s">
        <v>9</v>
      </c>
      <c r="B15" s="10" t="s">
        <v>25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2" ht="25.5" customHeight="1" x14ac:dyDescent="0.3">
      <c r="A16" s="9" t="s">
        <v>10</v>
      </c>
      <c r="B16" s="10" t="s">
        <v>26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ht="25.5" customHeight="1" x14ac:dyDescent="0.3">
      <c r="A17" s="9" t="s">
        <v>27</v>
      </c>
      <c r="B17" s="10" t="s">
        <v>28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25.5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25.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ht="25.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 ht="25.5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 ht="25.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 ht="25.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 ht="25.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2" ht="25.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2" ht="25.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2" ht="25.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8" spans="1:22" ht="25.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2" ht="25.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1:22" ht="25.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ht="25.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ht="25.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ht="25.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ht="25.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ht="25.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ht="25.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ht="25.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ht="25.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ht="25.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ht="25.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ht="25.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ht="25.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ht="25.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ht="25.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2" ht="25.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2" ht="25.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2" ht="25.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ht="25.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ht="25.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25.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ht="25.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25.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 spans="1:22" ht="25.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 spans="1:22" ht="25.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 spans="1:22" ht="25.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 spans="1:22" ht="25.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ht="25.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 spans="1:22" ht="25.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ht="25.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ht="25.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ht="25.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ht="25.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ht="25.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ht="25.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ht="25.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ht="25.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25.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ht="25.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25.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 spans="1:22" ht="25.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 spans="1:22" ht="25.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25.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 ht="25.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 ht="25.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 spans="1:22" ht="25.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 spans="1:22" ht="25.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ht="25.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ht="25.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ht="25.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ht="25.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25.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ht="25.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25.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 spans="1:22" ht="25.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 spans="1:22" ht="25.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 spans="1:22" ht="25.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 spans="1:22" ht="25.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ht="25.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ht="25.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ht="25.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ht="25.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ht="25.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ht="25.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ht="25.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ht="25.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ht="25.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ht="25.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25.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ht="25.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25.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25.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ht="25.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ht="25.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ht="25.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ht="25.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ht="25.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ht="25.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ht="25.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ht="25.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ht="25.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ht="25.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25.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ht="25.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ht="25.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ht="25.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ht="25.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ht="25.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ht="25.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ht="25.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ht="25.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ht="25.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ht="25.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ht="25.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ht="25.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ht="25.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ht="25.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ht="25.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ht="25.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ht="25.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ht="25.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ht="25.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ht="25.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ht="25.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ht="25.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25.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25.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25.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ht="25.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ht="25.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ht="25.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ht="25.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ht="25.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ht="25.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ht="25.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ht="25.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ht="25.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ht="25.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ht="25.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ht="25.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ht="25.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ht="25.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ht="25.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ht="25.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ht="25.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ht="25.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ht="25.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ht="25.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ht="25.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ht="25.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ht="25.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ht="25.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ht="25.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ht="25.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ht="25.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ht="25.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ht="25.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ht="25.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ht="25.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ht="25.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ht="25.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ht="25.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ht="25.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ht="25.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ht="25.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ht="25.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ht="25.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ht="25.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ht="25.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ht="25.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ht="25.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ht="25.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ht="25.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ht="25.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ht="25.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ht="25.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ht="25.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ht="25.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ht="25.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ht="25.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ht="25.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ht="25.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ht="25.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ht="25.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ht="25.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ht="25.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ht="25.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ht="25.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ht="25.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ht="25.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ht="25.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ht="25.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ht="25.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ht="25.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ht="25.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ht="25.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ht="25.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ht="25.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ht="25.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ht="25.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ht="25.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ht="25.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ht="25.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ht="25.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ht="25.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ht="25.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ht="25.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ht="25.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ht="25.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ht="25.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ht="25.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ht="25.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ht="25.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ht="25.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ht="25.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ht="25.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ht="25.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ht="25.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ht="25.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ht="25.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ht="25.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ht="25.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ht="25.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ht="25.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ht="25.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ht="25.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ht="25.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ht="25.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ht="25.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ht="25.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ht="25.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ht="25.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ht="25.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ht="25.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ht="25.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ht="25.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ht="25.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ht="25.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ht="25.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ht="25.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ht="25.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ht="25.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ht="25.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ht="25.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ht="25.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ht="25.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ht="25.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ht="25.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ht="25.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ht="25.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ht="25.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ht="25.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ht="25.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ht="25.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ht="25.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ht="25.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ht="25.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ht="25.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ht="25.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ht="25.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ht="25.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ht="25.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ht="25.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ht="25.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ht="25.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ht="25.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ht="25.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ht="25.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ht="25.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ht="25.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ht="25.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ht="25.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ht="25.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ht="25.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ht="25.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ht="25.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ht="25.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ht="25.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ht="25.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ht="25.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ht="25.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ht="25.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ht="25.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ht="25.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ht="25.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ht="25.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ht="25.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ht="25.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ht="25.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ht="25.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ht="25.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ht="25.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ht="25.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ht="25.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ht="25.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ht="25.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ht="25.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ht="25.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ht="25.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ht="25.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ht="25.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ht="25.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ht="25.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ht="25.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ht="25.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ht="25.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ht="25.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ht="25.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ht="25.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ht="25.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ht="25.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ht="25.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ht="25.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ht="25.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ht="25.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ht="25.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ht="25.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ht="25.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ht="25.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ht="25.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ht="25.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ht="25.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ht="25.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ht="25.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ht="25.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ht="25.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ht="25.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ht="25.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ht="25.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ht="25.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ht="25.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ht="25.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ht="25.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ht="25.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ht="25.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ht="25.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ht="25.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ht="25.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ht="25.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ht="25.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ht="25.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ht="25.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ht="25.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ht="25.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ht="25.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ht="25.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ht="25.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ht="25.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ht="25.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ht="25.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ht="25.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ht="25.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ht="25.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ht="25.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ht="25.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ht="25.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ht="25.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ht="25.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ht="25.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ht="25.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ht="25.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ht="25.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ht="25.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ht="25.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ht="25.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ht="25.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ht="25.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ht="25.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ht="25.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ht="25.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ht="25.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ht="25.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ht="25.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ht="25.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ht="25.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ht="25.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ht="25.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ht="25.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ht="25.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ht="25.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ht="25.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ht="25.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ht="25.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ht="25.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ht="25.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ht="25.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ht="25.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ht="25.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ht="25.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ht="25.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ht="25.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ht="25.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ht="25.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ht="25.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ht="25.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ht="25.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ht="25.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ht="25.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ht="25.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ht="25.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ht="25.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ht="25.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ht="25.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ht="25.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ht="25.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ht="25.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ht="25.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ht="25.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ht="25.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ht="25.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ht="25.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ht="25.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ht="25.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ht="25.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ht="25.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ht="25.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ht="25.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ht="25.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ht="25.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ht="25.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ht="25.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ht="25.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ht="25.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ht="25.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ht="25.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ht="25.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ht="25.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ht="25.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ht="25.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ht="25.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ht="25.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ht="25.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ht="25.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ht="25.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ht="25.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ht="25.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ht="25.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ht="25.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ht="25.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ht="25.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ht="25.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ht="25.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ht="25.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ht="25.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ht="25.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ht="25.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ht="25.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ht="25.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ht="25.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ht="25.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ht="25.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ht="25.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ht="25.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ht="25.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ht="25.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ht="25.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ht="25.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ht="25.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ht="25.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ht="25.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ht="25.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ht="25.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ht="25.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ht="25.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ht="25.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ht="25.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ht="25.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ht="25.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ht="25.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ht="25.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ht="25.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ht="25.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ht="25.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ht="25.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ht="25.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ht="25.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ht="25.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ht="25.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ht="25.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ht="25.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ht="25.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ht="25.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ht="25.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ht="25.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ht="25.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ht="25.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ht="25.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ht="25.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ht="25.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ht="25.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ht="25.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ht="25.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ht="25.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ht="25.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ht="25.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ht="25.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ht="25.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ht="25.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ht="25.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ht="25.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ht="25.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ht="25.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ht="25.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ht="25.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ht="25.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ht="25.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ht="25.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ht="25.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ht="25.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ht="25.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ht="25.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ht="25.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ht="25.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ht="25.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ht="25.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ht="25.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ht="25.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ht="25.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ht="25.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ht="25.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ht="25.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ht="25.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ht="25.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ht="25.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ht="25.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ht="25.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ht="25.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ht="25.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ht="25.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ht="25.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ht="25.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ht="25.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ht="25.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ht="25.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ht="25.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ht="25.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ht="25.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ht="25.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ht="25.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ht="25.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ht="25.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 spans="1:22" ht="25.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 spans="1:22" ht="25.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 spans="1:22" ht="25.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 spans="1:22" ht="25.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 spans="1:22" ht="25.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 spans="1:22" ht="25.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 spans="1:22" ht="25.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 spans="1:22" ht="25.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 spans="1:22" ht="25.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 spans="1:22" ht="25.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 spans="1:22" ht="25.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 spans="1:22" ht="25.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 spans="1:22" ht="25.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 spans="1:22" ht="25.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 spans="1:22" ht="25.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 spans="1:22" ht="25.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 spans="1:22" ht="25.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 spans="1:22" ht="25.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 spans="1:22" ht="25.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 spans="1:22" ht="25.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 spans="1:22" ht="25.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 spans="1:22" ht="25.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 spans="1:22" ht="25.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 spans="1:22" ht="25.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 spans="1:22" ht="25.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 spans="1:22" ht="25.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 spans="1:22" ht="25.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 spans="1:22" ht="25.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 spans="1:22" ht="25.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 spans="1:22" ht="25.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 spans="1:22" ht="25.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 spans="1:22" ht="25.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 spans="1:22" ht="25.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 spans="1:22" ht="25.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 spans="1:22" ht="25.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 spans="1:22" ht="25.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 spans="1:22" ht="25.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 spans="1:22" ht="25.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 spans="1:22" ht="25.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 spans="1:22" ht="25.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 spans="1:22" ht="25.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 spans="1:22" ht="25.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 spans="1:22" ht="25.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 spans="1:22" ht="25.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 spans="1:22" ht="25.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 spans="1:22" ht="25.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 spans="1:22" ht="25.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 spans="1:22" ht="25.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 spans="1:22" ht="25.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 spans="1:22" ht="25.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 spans="1:22" ht="25.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 spans="1:22" ht="25.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 spans="1:22" ht="25.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 spans="1:22" ht="25.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 spans="1:22" ht="25.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 spans="1:22" ht="25.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 spans="1:22" ht="25.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 spans="1:22" ht="25.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 spans="1:22" ht="25.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 spans="1:22" ht="25.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 spans="1:22" ht="25.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 spans="1:22" ht="25.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 spans="1:22" ht="25.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 spans="1:22" ht="25.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 spans="1:22" ht="25.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 spans="1:22" ht="25.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 spans="1:22" ht="25.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 spans="1:22" ht="25.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 spans="1:22" ht="25.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 spans="1:22" ht="25.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 spans="1:22" ht="25.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 spans="1:22" ht="25.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 spans="1:22" ht="25.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 spans="1:22" ht="25.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 spans="1:22" ht="25.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 spans="1:22" ht="25.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 spans="1:22" ht="25.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 spans="1:22" ht="25.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 spans="1:22" ht="25.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 spans="1:22" ht="25.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 spans="1:22" ht="25.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 spans="1:22" ht="25.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 spans="1:22" ht="25.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 spans="1:22" ht="25.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 spans="1:22" ht="25.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 spans="1:22" ht="25.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 spans="1:22" ht="25.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 spans="1:22" ht="25.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 spans="1:22" ht="25.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 spans="1:22" ht="25.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 spans="1:22" ht="25.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 spans="1:22" ht="25.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 spans="1:22" ht="25.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 spans="1:22" ht="25.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 spans="1:22" ht="25.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 spans="1:22" ht="25.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 spans="1:22" ht="25.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 spans="1:22" ht="25.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 spans="1:22" ht="25.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 spans="1:22" ht="25.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 spans="1:22" ht="25.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 spans="1:22" ht="25.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 spans="1:22" ht="25.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 spans="1:22" ht="25.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 spans="1:22" ht="25.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 spans="1:22" ht="25.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 spans="1:22" ht="25.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 spans="1:22" ht="25.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 spans="1:22" ht="25.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 spans="1:22" ht="25.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 spans="1:22" ht="25.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 spans="1:22" ht="25.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 spans="1:22" ht="25.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 spans="1:22" ht="25.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 spans="1:22" ht="25.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 spans="1:22" ht="25.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 spans="1:22" ht="25.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 spans="1:22" ht="25.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 spans="1:22" ht="25.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 spans="1:22" ht="25.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 spans="1:22" ht="25.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 spans="1:22" ht="25.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 spans="1:22" ht="25.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 spans="1:22" ht="25.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 spans="1:22" ht="25.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 spans="1:22" ht="25.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 spans="1:22" ht="25.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 spans="1:22" ht="25.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 spans="1:22" ht="25.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 spans="1:22" ht="25.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 spans="1:22" ht="25.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 spans="1:22" ht="25.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 spans="1:22" ht="25.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 spans="1:22" ht="25.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 spans="1:22" ht="25.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 spans="1:22" ht="25.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 spans="1:22" ht="25.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 spans="1:22" ht="25.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 spans="1:22" ht="25.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 spans="1:22" ht="25.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 spans="1:22" ht="25.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 spans="1:22" ht="25.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 spans="1:22" ht="25.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 spans="1:22" ht="25.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 spans="1:22" ht="25.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 spans="1:22" ht="25.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 spans="1:22" ht="25.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 spans="1:22" ht="25.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 spans="1:22" ht="25.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 spans="1:22" ht="25.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 spans="1:22" ht="25.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 spans="1:22" ht="25.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 spans="1:22" ht="25.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 spans="1:22" ht="25.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 spans="1:22" ht="25.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 spans="1:22" ht="25.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 spans="1:22" ht="25.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 spans="1:22" ht="25.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 spans="1:22" ht="25.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 spans="1:22" ht="25.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 spans="1:22" ht="25.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 spans="1:22" ht="25.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 spans="1:22" ht="25.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 spans="1:22" ht="25.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 spans="1:22" ht="25.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 spans="1:22" ht="25.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 spans="1:22" ht="25.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 spans="1:22" ht="25.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 spans="1:22" ht="25.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 spans="1:22" ht="25.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 spans="1:22" ht="25.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 spans="1:22" ht="25.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 spans="1:22" ht="25.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 spans="1:22" ht="25.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 spans="1:22" ht="25.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 spans="1:22" ht="25.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 spans="1:22" ht="25.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 spans="1:22" ht="25.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 spans="1:22" ht="25.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 spans="1:22" ht="25.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 spans="1:22" ht="25.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 spans="1:22" ht="25.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 spans="1:22" ht="25.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 spans="1:22" ht="25.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 spans="1:22" ht="25.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 spans="1:22" ht="25.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 spans="1:22" ht="25.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 spans="1:22" ht="25.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 spans="1:22" ht="25.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 spans="1:22" ht="25.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 spans="1:22" ht="25.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 spans="1:22" ht="25.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 spans="1:22" ht="25.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 spans="1:22" ht="25.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 spans="1:22" ht="25.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 spans="1:22" ht="25.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 spans="1:22" ht="25.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 spans="1:22" ht="25.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 spans="1:22" ht="25.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 spans="1:22" ht="25.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 spans="1:22" ht="25.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 spans="1:22" ht="25.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 spans="1:22" ht="25.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 spans="1:22" ht="25.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 spans="1:22" ht="25.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 spans="1:22" ht="25.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 spans="1:22" ht="25.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 spans="1:22" ht="25.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 spans="1:22" ht="25.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 spans="1:22" ht="25.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 spans="1:22" ht="25.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 spans="1:22" ht="25.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 spans="1:22" ht="25.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 spans="1:22" ht="25.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 spans="1:22" ht="25.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 spans="1:22" ht="25.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 spans="1:22" ht="25.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 spans="1:22" ht="25.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 spans="1:22" ht="25.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 spans="1:22" ht="25.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 spans="1:22" ht="25.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 spans="1:22" ht="25.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 spans="1:22" ht="25.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 spans="1:22" ht="25.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 spans="1:22" ht="25.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 spans="1:22" ht="25.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 spans="1:22" ht="25.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 spans="1:22" ht="25.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 spans="1:22" ht="25.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 spans="1:22" ht="25.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 spans="1:22" ht="25.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 spans="1:22" ht="25.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 spans="1:22" ht="25.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 spans="1:22" ht="25.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 spans="1:22" ht="25.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 spans="1:22" ht="25.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 spans="1:22" ht="25.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 spans="1:22" ht="25.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 spans="1:22" ht="25.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 spans="1:22" ht="25.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 spans="1:22" ht="25.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 spans="1:22" ht="25.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 spans="1:22" ht="25.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 spans="1:22" ht="25.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 spans="1:22" ht="25.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 spans="1:22" ht="25.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 spans="1:22" ht="25.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 spans="1:22" ht="25.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 spans="1:22" ht="25.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 spans="1:22" ht="25.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 spans="1:22" ht="25.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 spans="1:22" ht="25.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 spans="1:22" ht="25.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 spans="1:22" ht="25.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 spans="1:22" ht="25.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 spans="1:22" ht="25.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 spans="1:22" ht="25.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 spans="1:22" ht="25.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 spans="1:22" ht="25.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 spans="1:22" ht="25.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 spans="1:22" ht="25.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 spans="1:22" ht="25.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 spans="1:22" ht="25.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 spans="1:22" ht="25.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 spans="1:22" ht="25.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 spans="1:22" ht="25.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 spans="1:22" ht="25.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 spans="1:22" ht="25.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 spans="1:22" ht="25.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 spans="1:22" ht="25.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 spans="1:22" ht="25.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 spans="1:22" ht="25.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 spans="1:22" ht="25.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 spans="1:22" ht="25.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 spans="1:22" ht="25.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 spans="1:22" ht="25.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 spans="1:22" ht="25.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 spans="1:22" ht="25.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 spans="1:22" ht="25.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 spans="1:22" ht="25.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 spans="1:22" ht="25.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 spans="1:22" ht="25.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 spans="1:22" ht="25.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 spans="1:22" ht="25.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 spans="1:22" ht="25.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 spans="1:22" ht="25.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 spans="1:22" ht="25.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 spans="1:22" ht="25.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 spans="1:22" ht="25.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 spans="1:22" ht="25.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 spans="1:22" ht="25.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 spans="1:22" ht="25.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 spans="1:22" ht="25.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 spans="1:22" ht="25.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 spans="1:22" ht="25.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 spans="1:22" ht="25.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 spans="1:22" ht="25.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 spans="1:22" ht="25.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 spans="1:22" ht="25.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 spans="1:22" ht="25.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 spans="1:22" ht="25.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 spans="1:22" ht="25.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 spans="1:22" ht="25.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 spans="1:22" ht="25.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 spans="1:22" ht="25.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 spans="1:22" ht="25.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 spans="1:22" ht="25.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 spans="1:22" ht="25.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 spans="1:22" ht="25.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 spans="1:22" ht="25.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 spans="1:22" ht="25.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 spans="1:22" ht="25.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 spans="1:22" ht="25.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 spans="1:22" ht="25.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 spans="1:22" ht="25.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 spans="1:22" ht="25.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 spans="1:22" ht="25.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 spans="1:22" ht="25.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 spans="1:22" ht="25.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 spans="1:22" ht="25.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 spans="1:22" ht="25.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 spans="1:22" ht="25.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 spans="1:22" ht="25.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 spans="1:22" ht="25.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 spans="1:22" ht="25.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 spans="1:22" ht="25.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 spans="1:22" ht="25.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 spans="1:22" ht="25.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 spans="1:22" ht="25.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 spans="1:22" ht="25.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 spans="1:22" ht="25.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 spans="1:22" ht="25.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 spans="1:22" ht="25.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 spans="1:22" ht="25.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 spans="1:22" ht="25.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 spans="1:22" ht="25.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 spans="1:22" ht="25.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 spans="1:22" ht="25.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 spans="1:22" ht="25.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 spans="1:22" ht="25.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 spans="1:22" ht="25.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 spans="1:22" ht="25.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 spans="1:22" ht="25.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 spans="1:22" ht="25.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 spans="1:22" ht="25.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 spans="1:22" ht="25.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 spans="1:22" ht="25.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 spans="1:22" ht="25.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 spans="1:22" ht="25.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 spans="1:22" ht="25.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 spans="1:22" ht="25.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 spans="1:22" ht="25.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 spans="1:22" ht="25.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 spans="1:22" ht="25.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 spans="1:22" ht="25.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 spans="1:22" ht="25.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 spans="1:22" ht="25.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 spans="1:22" ht="25.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 spans="1:22" ht="25.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 spans="1:22" ht="25.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 spans="1:22" ht="25.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 spans="1:22" ht="25.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 spans="1:22" ht="25.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 spans="1:22" ht="25.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 spans="1:22" ht="25.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 spans="1:22" ht="25.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 spans="1:22" ht="25.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 spans="1:22" ht="25.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 spans="1:22" ht="25.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 spans="1:22" ht="25.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 spans="1:22" ht="25.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 spans="1:22" ht="25.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 spans="1:22" ht="25.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 spans="1:22" ht="25.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 spans="1:22" ht="25.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 spans="1:22" ht="25.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 spans="1:22" ht="25.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 spans="1:22" ht="25.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 spans="1:22" ht="25.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 spans="1:22" ht="25.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 spans="1:22" ht="25.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 spans="1:22" ht="25.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 spans="1:22" ht="25.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 spans="1:22" ht="25.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 spans="1:22" ht="25.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 spans="1:22" ht="25.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 spans="1:22" ht="25.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 spans="1:22" ht="25.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 spans="1:22" ht="25.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 spans="1:22" ht="25.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 spans="1:22" ht="25.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 spans="1:22" ht="25.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 spans="1:22" ht="25.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 spans="1:22" ht="25.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 spans="1:22" ht="25.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 spans="1:22" ht="25.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 spans="1:22" ht="25.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 spans="1:22" ht="25.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 spans="1:22" ht="25.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 spans="1:22" ht="25.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 spans="1:22" ht="25.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 spans="1:22" ht="25.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 spans="1:22" ht="25.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 spans="1:22" ht="25.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 spans="1:22" ht="25.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 spans="1:22" ht="25.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 spans="1:22" ht="25.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 spans="1:22" ht="25.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 spans="1:22" ht="25.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 spans="1:22" ht="25.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 spans="1:22" ht="25.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 spans="1:22" ht="25.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 spans="1:22" ht="25.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 spans="1:22" ht="25.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 spans="1:22" ht="25.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 spans="1:22" ht="25.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 spans="1:22" ht="25.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 spans="1:22" ht="25.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 spans="1:22" ht="25.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 spans="1:22" ht="25.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 spans="1:22" ht="25.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 spans="1:22" ht="25.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 spans="1:22" ht="25.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 spans="1:22" ht="25.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 spans="1:22" ht="25.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 spans="1:22" ht="25.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 spans="1:22" ht="25.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 spans="1:22" ht="25.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979" spans="1:22" ht="25.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</row>
    <row r="980" spans="1:22" ht="25.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</row>
    <row r="981" spans="1:22" ht="25.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</row>
    <row r="982" spans="1:22" ht="25.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</row>
    <row r="983" spans="1:22" ht="25.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</row>
    <row r="984" spans="1:22" ht="25.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</row>
    <row r="985" spans="1:22" ht="25.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</row>
    <row r="986" spans="1:22" ht="25.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</row>
    <row r="987" spans="1:22" ht="25.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</row>
    <row r="988" spans="1:22" ht="25.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</row>
    <row r="989" spans="1:22" ht="25.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</row>
    <row r="990" spans="1:22" ht="25.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</row>
    <row r="991" spans="1:22" ht="25.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</row>
    <row r="992" spans="1:22" ht="25.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ines arango</cp:lastModifiedBy>
  <cp:lastPrinted>2025-02-24T15:42:31Z</cp:lastPrinted>
  <dcterms:created xsi:type="dcterms:W3CDTF">2011-04-20T17:22:00Z</dcterms:created>
  <dcterms:modified xsi:type="dcterms:W3CDTF">2026-03-17T21:28:02Z</dcterms:modified>
</cp:coreProperties>
</file>